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65" windowHeight="7710" firstSheet="1" activeTab="2"/>
  </bookViews>
  <sheets>
    <sheet name="1" sheetId="1" r:id="rId1"/>
    <sheet name="Disp Numbers DA" sheetId="2" r:id="rId2"/>
    <sheet name="Dir. App. Disp." sheetId="3" r:id="rId3"/>
    <sheet name="Crim. Disp." sheetId="4" r:id="rId4"/>
    <sheet name="Civ. Disp." sheetId="5" r:id="rId5"/>
    <sheet name="Applications Disposed 2010" sheetId="6" r:id="rId6"/>
  </sheets>
  <calcPr calcId="125725"/>
</workbook>
</file>

<file path=xl/calcChain.xml><?xml version="1.0" encoding="utf-8"?>
<calcChain xmlns="http://schemas.openxmlformats.org/spreadsheetml/2006/main">
  <c r="M7" i="2"/>
  <c r="G93" i="3"/>
  <c r="E61" i="1" l="1"/>
  <c r="F61"/>
  <c r="F75"/>
  <c r="B75"/>
  <c r="F77"/>
  <c r="G60" i="3" l="1"/>
  <c r="F60"/>
  <c r="E60"/>
  <c r="F11"/>
  <c r="D11"/>
  <c r="E9" s="1"/>
  <c r="B11" i="5" s="1"/>
  <c r="B11" i="3"/>
  <c r="C10" s="1"/>
  <c r="B12" i="4" s="1"/>
  <c r="C7" i="3"/>
  <c r="B9" i="4" s="1"/>
  <c r="G14" i="2"/>
  <c r="I13" s="1"/>
  <c r="E14"/>
  <c r="F13" s="1"/>
  <c r="C14"/>
  <c r="D12" s="1"/>
  <c r="H45" i="1"/>
  <c r="G61"/>
  <c r="G47"/>
  <c r="H44"/>
  <c r="G35"/>
  <c r="G12"/>
  <c r="H12" s="1"/>
  <c r="H6"/>
  <c r="F45"/>
  <c r="F44"/>
  <c r="F41"/>
  <c r="F14"/>
  <c r="F6"/>
  <c r="E68"/>
  <c r="F68" s="1"/>
  <c r="E47"/>
  <c r="F47" s="1"/>
  <c r="E35"/>
  <c r="F35" s="1"/>
  <c r="E12"/>
  <c r="F12" s="1"/>
  <c r="C75"/>
  <c r="B68"/>
  <c r="C68" s="1"/>
  <c r="B61"/>
  <c r="C61" s="1"/>
  <c r="B47"/>
  <c r="C47" s="1"/>
  <c r="C14"/>
  <c r="C70"/>
  <c r="C67"/>
  <c r="C45"/>
  <c r="C44"/>
  <c r="C41"/>
  <c r="B35"/>
  <c r="C35" s="1"/>
  <c r="B12"/>
  <c r="C12" s="1"/>
  <c r="C6"/>
  <c r="E6" i="3" l="1"/>
  <c r="B8" i="5" s="1"/>
  <c r="C9" i="3"/>
  <c r="B11" i="4" s="1"/>
  <c r="E8" i="3"/>
  <c r="B10" i="5" s="1"/>
  <c r="E10" i="3"/>
  <c r="B12" i="5" s="1"/>
  <c r="G9" i="3"/>
  <c r="G7"/>
  <c r="G5"/>
  <c r="G3"/>
  <c r="G10"/>
  <c r="G8"/>
  <c r="G6"/>
  <c r="G4"/>
  <c r="I6" i="2"/>
  <c r="I8"/>
  <c r="I10"/>
  <c r="I12"/>
  <c r="I7"/>
  <c r="I9"/>
  <c r="I11"/>
  <c r="F6"/>
  <c r="F8"/>
  <c r="F10"/>
  <c r="F12"/>
  <c r="F7"/>
  <c r="F9"/>
  <c r="F11"/>
  <c r="D7"/>
  <c r="D9"/>
  <c r="D11"/>
  <c r="D13"/>
  <c r="D6"/>
  <c r="D8"/>
  <c r="D10"/>
  <c r="E4" i="3"/>
  <c r="B6" i="5" s="1"/>
  <c r="E3" i="3"/>
  <c r="B5" i="5" s="1"/>
  <c r="E5" i="3"/>
  <c r="B7" i="5" s="1"/>
  <c r="C4" i="3"/>
  <c r="B6" i="4" s="1"/>
  <c r="C5" i="3"/>
  <c r="B7" i="4" s="1"/>
  <c r="C3" i="3"/>
  <c r="B5" i="4" s="1"/>
  <c r="C6" i="3"/>
  <c r="E7"/>
  <c r="B9" i="5" s="1"/>
  <c r="C8" i="3"/>
  <c r="B10" i="4" s="1"/>
  <c r="H14" i="1"/>
  <c r="H41"/>
  <c r="H35"/>
  <c r="H75"/>
  <c r="H61"/>
  <c r="H68"/>
  <c r="H47"/>
  <c r="I14" i="2" l="1"/>
  <c r="D14"/>
  <c r="F14"/>
  <c r="H77" i="1"/>
  <c r="E11" i="3"/>
  <c r="C11"/>
  <c r="B13" i="4" s="1"/>
  <c r="B8"/>
  <c r="B13" i="5" l="1"/>
  <c r="G11" i="3" l="1"/>
</calcChain>
</file>

<file path=xl/sharedStrings.xml><?xml version="1.0" encoding="utf-8"?>
<sst xmlns="http://schemas.openxmlformats.org/spreadsheetml/2006/main" count="245" uniqueCount="125">
  <si>
    <t xml:space="preserve">CRIMINAL </t>
  </si>
  <si>
    <t>Number</t>
  </si>
  <si>
    <t>% of crim</t>
  </si>
  <si>
    <t xml:space="preserve">CIVIL </t>
  </si>
  <si>
    <t>% of Civil</t>
  </si>
  <si>
    <t>TOTAL</t>
  </si>
  <si>
    <t>Percent</t>
  </si>
  <si>
    <t>Affirmed</t>
  </si>
  <si>
    <t>Aff W Dir</t>
  </si>
  <si>
    <t>Aff &amp; Rem w Dir</t>
  </si>
  <si>
    <t>Aff &amp; Rem W Dir</t>
  </si>
  <si>
    <t>Aff on Condition/Rem w Dir</t>
  </si>
  <si>
    <t>Aff on Condition</t>
  </si>
  <si>
    <t>Affirmed &amp; Remanded</t>
  </si>
  <si>
    <t>CRIMINAL AFFIRMED TOTAL</t>
  </si>
  <si>
    <t>CIVIL AFFIRMED TOTAL</t>
  </si>
  <si>
    <t>Reversed</t>
  </si>
  <si>
    <t>Rev &amp; Rem W Dir.</t>
  </si>
  <si>
    <t>Rev W Dir.</t>
  </si>
  <si>
    <t>Rev &amp; Rem</t>
  </si>
  <si>
    <t>Rev &amp; Rem for Proceed Cnstnt W Opin</t>
  </si>
  <si>
    <t>Rev &amp; Order Vac</t>
  </si>
  <si>
    <t xml:space="preserve">Rev in Part </t>
  </si>
  <si>
    <t>Aff in Part/Rev in Part</t>
  </si>
  <si>
    <t>Aff in Part/Rev in Part/Vac/Rem</t>
  </si>
  <si>
    <t>Aff in Part/Rev in Part W Dir.</t>
  </si>
  <si>
    <t>Aff in Part/Rev in Part/W Dir.</t>
  </si>
  <si>
    <t>Aff in Part/Rev in Part &amp; Rem W Amend</t>
  </si>
  <si>
    <t>Aff in Part/Rev in Part/Rem W Amend</t>
  </si>
  <si>
    <t>Aff in Part/Rev in Part/Rem W Dir</t>
  </si>
  <si>
    <t>Rev in Part/Vac &amp; Rem in Part</t>
  </si>
  <si>
    <t>Rev in Part/Dism in Part</t>
  </si>
  <si>
    <t>Aff in Part &amp; Rev &amp; Rem in Part</t>
  </si>
  <si>
    <t>Aff in Part/Rev in Part &amp; Rem</t>
  </si>
  <si>
    <t>Aff in Part/Rev in Part &amp; Rem/Mot Denied</t>
  </si>
  <si>
    <t>Rev in part/Vac in part/Rem</t>
  </si>
  <si>
    <t>Aff in Part/Rev in Part/Vac in Part W Dir</t>
  </si>
  <si>
    <t>Aff in Part</t>
  </si>
  <si>
    <t>Reversed in Part/Vac in Part</t>
  </si>
  <si>
    <t>CRIMINAL REVERSED TOTAL</t>
  </si>
  <si>
    <t>CIVIL REVERSED TOTAL</t>
  </si>
  <si>
    <t>Aff in Part/Dismissed in Part</t>
  </si>
  <si>
    <t>Appeal Dismissed in Part/Judgment Affd</t>
  </si>
  <si>
    <t>Appeal Dismissed/ Case Remanded</t>
  </si>
  <si>
    <t>Dismissed as Moot</t>
  </si>
  <si>
    <t>Dismissed</t>
  </si>
  <si>
    <t>Dismissed &amp; Remanded</t>
  </si>
  <si>
    <t>Dismissed w Dir</t>
  </si>
  <si>
    <t>Withdrawn</t>
  </si>
  <si>
    <t>Transferred to Supreme Court</t>
  </si>
  <si>
    <t>Transferred to Superior/State Court</t>
  </si>
  <si>
    <t>CRIMINAL DISM/W/D/TRANSFER TOTAL</t>
  </si>
  <si>
    <t>CIVIL DISM/W/D/TRANSFER TOTAL</t>
  </si>
  <si>
    <t>Aff in Part/Vac in Part w Dir</t>
  </si>
  <si>
    <t>Aff in Part/Vac/Rem in Part</t>
  </si>
  <si>
    <t>Vac &amp; Rem W Dir</t>
  </si>
  <si>
    <t>Vacated in Part/Aff in Part</t>
  </si>
  <si>
    <t>Aff/Sen Vac/Rem</t>
  </si>
  <si>
    <t>Aff in Part/Vac in Part/Rem W Dir</t>
  </si>
  <si>
    <t>Vacated</t>
  </si>
  <si>
    <t>Vac/Rem for Resentencing</t>
  </si>
  <si>
    <t>Vacated w Dir</t>
  </si>
  <si>
    <t>Vac &amp; Case Rem</t>
  </si>
  <si>
    <t>Conv Aff/Sentence Vac/Rem w Dir</t>
  </si>
  <si>
    <t>Conv Aff/Sentence Vac in Part</t>
  </si>
  <si>
    <t>CRIMINAL VACATED TOTAL</t>
  </si>
  <si>
    <t>CIVIL VACATED TOTAL</t>
  </si>
  <si>
    <t>Conv Aff/ Rem w Dir</t>
  </si>
  <si>
    <t>Aff in Part/ Rem w Dir</t>
  </si>
  <si>
    <t>Aff in Part/Case Rem</t>
  </si>
  <si>
    <t>Rem W Dir</t>
  </si>
  <si>
    <t>Remanded</t>
  </si>
  <si>
    <t>CRIMINAL REMANDED TOTAL</t>
  </si>
  <si>
    <t>CIVIL REMANDED TOTAL</t>
  </si>
  <si>
    <t>Case Reinstated</t>
  </si>
  <si>
    <t>Case Pending after Supreme Court</t>
  </si>
  <si>
    <t xml:space="preserve">Granted in Part/Denied in Part  </t>
  </si>
  <si>
    <t xml:space="preserve">Granted in Part/Denied in Part </t>
  </si>
  <si>
    <t>Transferred back from SC</t>
  </si>
  <si>
    <t>Cert Withdrawn (not really a COA disp)</t>
  </si>
  <si>
    <t>OTHER</t>
  </si>
  <si>
    <t>GRAND TOTAL</t>
  </si>
  <si>
    <t xml:space="preserve">Percent </t>
  </si>
  <si>
    <t>Criminal</t>
  </si>
  <si>
    <t>of Crim</t>
  </si>
  <si>
    <t>Civil</t>
  </si>
  <si>
    <t xml:space="preserve">of Civil </t>
  </si>
  <si>
    <t>Total</t>
  </si>
  <si>
    <t>of Total</t>
  </si>
  <si>
    <t>partial affirmances</t>
  </si>
  <si>
    <t xml:space="preserve">Reversed </t>
  </si>
  <si>
    <t/>
  </si>
  <si>
    <t>Transferred</t>
  </si>
  <si>
    <t>Others</t>
  </si>
  <si>
    <t>Total Judgments</t>
  </si>
  <si>
    <t xml:space="preserve">Published Opinions </t>
  </si>
  <si>
    <t>Companion Cases</t>
  </si>
  <si>
    <t>Non-Published Opinions (Rule 33)</t>
  </si>
  <si>
    <t>Orders</t>
  </si>
  <si>
    <t>Notes:</t>
  </si>
  <si>
    <t>AVG DISPOSITIONS PER JUDGE</t>
  </si>
  <si>
    <t>Other</t>
  </si>
  <si>
    <t>Percent of Civ</t>
  </si>
  <si>
    <t>Disposition Method</t>
  </si>
  <si>
    <t>Affirmances without Opinion (Rule 36) &amp;</t>
  </si>
  <si>
    <t>Court of Appeals Caseload 2010,  Direct Appeals Dispositions</t>
  </si>
  <si>
    <t>Vacated in Part</t>
  </si>
  <si>
    <t xml:space="preserve">Vacated in Part </t>
  </si>
  <si>
    <t>Direct Appeals by Disposition Method - 2010</t>
  </si>
  <si>
    <t>2010 DISPOSITION OF DIRECT APPEALS</t>
  </si>
  <si>
    <t>Report says 1016; problem with case reinstated.</t>
  </si>
  <si>
    <t>Discretionary</t>
  </si>
  <si>
    <t>Interlocutory</t>
  </si>
  <si>
    <t>Discretionaries Granted</t>
  </si>
  <si>
    <t>Interlocutories Granted</t>
  </si>
  <si>
    <t>Total Granted</t>
  </si>
  <si>
    <t>APPLICATIONS DISPOSED 2010</t>
  </si>
  <si>
    <t>The category of REVERSE in this chart includes appeals in which the judgment was</t>
  </si>
  <si>
    <t>affirmed in part, reversed in part.  These partial affirmances are 4.2% of total judgments.</t>
  </si>
  <si>
    <t>Without the partial affirmances the REVERSED category would be 11.2% of total</t>
  </si>
  <si>
    <t>judgments.</t>
  </si>
  <si>
    <t>Rule 33 b</t>
  </si>
  <si>
    <t xml:space="preserve">Rule 36 </t>
  </si>
  <si>
    <t>From Melissa Reporter's Office</t>
  </si>
  <si>
    <t>From Docket Reports - Dispositions</t>
  </si>
</sst>
</file>

<file path=xl/styles.xml><?xml version="1.0" encoding="utf-8"?>
<styleSheet xmlns="http://schemas.openxmlformats.org/spreadsheetml/2006/main">
  <numFmts count="1">
    <numFmt numFmtId="164" formatCode="0.0%"/>
  </numFmts>
  <fonts count="8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7.5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450666829432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1" xfId="0" applyFont="1" applyBorder="1"/>
    <xf numFmtId="0" fontId="0" fillId="0" borderId="1" xfId="0" applyBorder="1"/>
    <xf numFmtId="164" fontId="0" fillId="0" borderId="1" xfId="0" applyNumberFormat="1" applyBorder="1"/>
    <xf numFmtId="0" fontId="2" fillId="0" borderId="1" xfId="0" applyFont="1" applyBorder="1"/>
    <xf numFmtId="0" fontId="3" fillId="0" borderId="1" xfId="0" applyFont="1" applyBorder="1"/>
    <xf numFmtId="0" fontId="0" fillId="0" borderId="2" xfId="0" applyBorder="1"/>
    <xf numFmtId="0" fontId="3" fillId="0" borderId="0" xfId="0" applyFont="1" applyBorder="1"/>
    <xf numFmtId="164" fontId="0" fillId="0" borderId="0" xfId="0" applyNumberFormat="1" applyBorder="1"/>
    <xf numFmtId="0" fontId="2" fillId="0" borderId="0" xfId="0" applyFont="1" applyAlignment="1">
      <alignment horizontal="left"/>
    </xf>
    <xf numFmtId="0" fontId="2" fillId="0" borderId="0" xfId="0" applyFont="1"/>
    <xf numFmtId="0" fontId="4" fillId="0" borderId="0" xfId="0" applyFont="1"/>
    <xf numFmtId="0" fontId="6" fillId="0" borderId="0" xfId="0" applyFont="1"/>
    <xf numFmtId="10" fontId="0" fillId="0" borderId="0" xfId="0" applyNumberFormat="1"/>
    <xf numFmtId="164" fontId="7" fillId="0" borderId="1" xfId="0" applyNumberFormat="1" applyFont="1" applyBorder="1"/>
    <xf numFmtId="1" fontId="1" fillId="0" borderId="1" xfId="0" applyNumberFormat="1" applyFont="1" applyBorder="1"/>
    <xf numFmtId="0" fontId="7" fillId="0" borderId="0" xfId="0" applyFont="1"/>
    <xf numFmtId="164" fontId="0" fillId="0" borderId="1" xfId="0" applyNumberFormat="1" applyFont="1" applyBorder="1"/>
    <xf numFmtId="10" fontId="7" fillId="0" borderId="1" xfId="0" applyNumberFormat="1" applyFont="1" applyBorder="1"/>
    <xf numFmtId="0" fontId="1" fillId="0" borderId="0" xfId="0" applyFont="1" applyBorder="1"/>
    <xf numFmtId="0" fontId="0" fillId="0" borderId="0" xfId="0" applyBorder="1"/>
    <xf numFmtId="164" fontId="0" fillId="0" borderId="2" xfId="0" applyNumberFormat="1" applyBorder="1"/>
    <xf numFmtId="164" fontId="0" fillId="0" borderId="0" xfId="0" applyNumberFormat="1"/>
    <xf numFmtId="0" fontId="1" fillId="0" borderId="0" xfId="0" applyFont="1" applyFill="1" applyBorder="1"/>
    <xf numFmtId="1" fontId="1" fillId="0" borderId="0" xfId="0" applyNumberFormat="1" applyFont="1" applyBorder="1"/>
    <xf numFmtId="0" fontId="7" fillId="2" borderId="0" xfId="0" applyFont="1" applyFill="1" applyBorder="1"/>
    <xf numFmtId="0" fontId="1" fillId="3" borderId="9" xfId="0" applyFont="1" applyFill="1" applyBorder="1"/>
    <xf numFmtId="0" fontId="0" fillId="4" borderId="0" xfId="0" applyFill="1"/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/>
    <xf numFmtId="0" fontId="7" fillId="4" borderId="9" xfId="0" applyFont="1" applyFill="1" applyBorder="1" applyAlignment="1">
      <alignment horizontal="centerContinuous"/>
    </xf>
    <xf numFmtId="0" fontId="7" fillId="4" borderId="11" xfId="0" applyFont="1" applyFill="1" applyBorder="1" applyAlignment="1">
      <alignment horizontal="centerContinuous"/>
    </xf>
    <xf numFmtId="0" fontId="7" fillId="4" borderId="10" xfId="0" applyFont="1" applyFill="1" applyBorder="1" applyAlignment="1">
      <alignment horizontal="centerContinuous"/>
    </xf>
    <xf numFmtId="0" fontId="7" fillId="4" borderId="1" xfId="0" applyFont="1" applyFill="1" applyBorder="1"/>
    <xf numFmtId="0" fontId="1" fillId="4" borderId="1" xfId="0" applyFont="1" applyFill="1" applyBorder="1" applyAlignment="1">
      <alignment horizontal="center"/>
    </xf>
    <xf numFmtId="0" fontId="0" fillId="4" borderId="3" xfId="0" applyFill="1" applyBorder="1"/>
    <xf numFmtId="0" fontId="0" fillId="4" borderId="12" xfId="0" applyFill="1" applyBorder="1"/>
    <xf numFmtId="0" fontId="0" fillId="4" borderId="8" xfId="0" applyFill="1" applyBorder="1"/>
    <xf numFmtId="0" fontId="0" fillId="4" borderId="1" xfId="0" applyFill="1" applyBorder="1"/>
    <xf numFmtId="0" fontId="1" fillId="3" borderId="11" xfId="0" applyFont="1" applyFill="1" applyBorder="1"/>
    <xf numFmtId="0" fontId="1" fillId="3" borderId="10" xfId="0" applyFont="1" applyFill="1" applyBorder="1"/>
    <xf numFmtId="0" fontId="7" fillId="3" borderId="9" xfId="0" applyFont="1" applyFill="1" applyBorder="1"/>
    <xf numFmtId="0" fontId="7" fillId="3" borderId="10" xfId="0" applyFont="1" applyFill="1" applyBorder="1"/>
    <xf numFmtId="0" fontId="7" fillId="3" borderId="1" xfId="0" applyFont="1" applyFill="1" applyBorder="1"/>
    <xf numFmtId="0" fontId="1" fillId="3" borderId="5" xfId="0" applyFont="1" applyFill="1" applyBorder="1" applyAlignment="1">
      <alignment horizontal="centerContinuous"/>
    </xf>
    <xf numFmtId="0" fontId="1" fillId="3" borderId="6" xfId="0" applyFont="1" applyFill="1" applyBorder="1" applyAlignment="1">
      <alignment horizontal="centerContinuous"/>
    </xf>
    <xf numFmtId="0" fontId="1" fillId="3" borderId="7" xfId="0" applyFont="1" applyFill="1" applyBorder="1" applyAlignment="1">
      <alignment horizontal="centerContinuous"/>
    </xf>
    <xf numFmtId="0" fontId="1" fillId="3" borderId="1" xfId="0" applyFont="1" applyFill="1" applyBorder="1"/>
    <xf numFmtId="0" fontId="1" fillId="3" borderId="4" xfId="0" applyFont="1" applyFill="1" applyBorder="1"/>
    <xf numFmtId="1" fontId="1" fillId="3" borderId="1" xfId="0" applyNumberFormat="1" applyFont="1" applyFill="1" applyBorder="1"/>
    <xf numFmtId="0" fontId="0" fillId="4" borderId="4" xfId="0" applyFill="1" applyBorder="1"/>
    <xf numFmtId="0" fontId="0" fillId="4" borderId="2" xfId="0" applyFill="1" applyBorder="1"/>
    <xf numFmtId="0" fontId="5" fillId="4" borderId="2" xfId="0" applyFont="1" applyFill="1" applyBorder="1"/>
    <xf numFmtId="0" fontId="0" fillId="4" borderId="9" xfId="0" applyFill="1" applyBorder="1"/>
    <xf numFmtId="0" fontId="0" fillId="4" borderId="11" xfId="0" applyFill="1" applyBorder="1"/>
    <xf numFmtId="0" fontId="0" fillId="5" borderId="13" xfId="0" applyFill="1" applyBorder="1"/>
    <xf numFmtId="0" fontId="0" fillId="5" borderId="14" xfId="0" applyNumberFormat="1" applyFill="1" applyBorder="1"/>
    <xf numFmtId="0" fontId="0" fillId="5" borderId="14" xfId="0" applyFont="1" applyFill="1" applyBorder="1"/>
    <xf numFmtId="0" fontId="0" fillId="2" borderId="0" xfId="0" applyNumberFormat="1" applyFill="1" applyBorder="1"/>
    <xf numFmtId="0" fontId="0" fillId="2" borderId="0" xfId="0" applyFill="1"/>
    <xf numFmtId="0" fontId="0" fillId="2" borderId="0" xfId="0" applyFill="1" applyBorder="1"/>
    <xf numFmtId="164" fontId="0" fillId="5" borderId="15" xfId="0" applyNumberFormat="1" applyFont="1" applyFill="1" applyBorder="1"/>
    <xf numFmtId="0" fontId="0" fillId="5" borderId="15" xfId="0" applyFill="1" applyBorder="1"/>
    <xf numFmtId="0" fontId="0" fillId="5" borderId="14" xfId="0" applyFill="1" applyBorder="1"/>
    <xf numFmtId="0" fontId="0" fillId="5" borderId="18" xfId="0" applyFont="1" applyFill="1" applyBorder="1"/>
    <xf numFmtId="0" fontId="7" fillId="5" borderId="16" xfId="0" applyFont="1" applyFill="1" applyBorder="1" applyAlignment="1">
      <alignment horizontal="centerContinuous"/>
    </xf>
    <xf numFmtId="0" fontId="0" fillId="5" borderId="17" xfId="0" applyFill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5"/>
  <c:chart>
    <c:title>
      <c:tx>
        <c:rich>
          <a:bodyPr/>
          <a:lstStyle/>
          <a:p>
            <a:pPr>
              <a:defRPr/>
            </a:pPr>
            <a:r>
              <a:rPr lang="en-US"/>
              <a:t>DIRECT APPEAL DISPOSITIONS 2010</a:t>
            </a:r>
          </a:p>
        </c:rich>
      </c:tx>
      <c:layout>
        <c:manualLayout>
          <c:xMode val="edge"/>
          <c:yMode val="edge"/>
          <c:x val="0.13675955544619431"/>
          <c:y val="2.0065049120768313E-3"/>
        </c:manualLayout>
      </c:layout>
    </c:title>
    <c:view3D>
      <c:rotX val="30"/>
      <c:rotY val="30"/>
      <c:depthPercent val="50"/>
      <c:perspective val="60"/>
    </c:view3D>
    <c:plotArea>
      <c:layout>
        <c:manualLayout>
          <c:layoutTarget val="inner"/>
          <c:xMode val="edge"/>
          <c:yMode val="edge"/>
          <c:x val="0.22742823162729675"/>
          <c:y val="0.14433304167617161"/>
          <c:w val="0.62894151902887208"/>
          <c:h val="0.85566695832382877"/>
        </c:manualLayout>
      </c:layout>
      <c:pie3DChart>
        <c:varyColors val="1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</c:spPr>
          <c:explosion val="9"/>
          <c:dPt>
            <c:idx val="0"/>
            <c:explosion val="0"/>
            <c:spPr>
              <a:solidFill>
                <a:schemeClr val="bg2"/>
              </a:solidFill>
              <a:ln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-0.16485199439756129"/>
                  <c:y val="-0.1268053833696319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Affirmed
52.1%</a:t>
                    </a:r>
                  </a:p>
                </c:rich>
              </c:tx>
              <c:showCatName val="1"/>
              <c:showPercent val="1"/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Reversed
15.4%</a:t>
                    </a:r>
                  </a:p>
                </c:rich>
              </c:tx>
              <c:showCatName val="1"/>
              <c:showPercent val="1"/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Dismissed
20.5%</a:t>
                    </a:r>
                  </a:p>
                </c:rich>
              </c:tx>
              <c:showCatName val="1"/>
              <c:showPercent val="1"/>
            </c:dLbl>
            <c:dLbl>
              <c:idx val="3"/>
              <c:layout>
                <c:manualLayout>
                  <c:x val="-0.1383978908466045"/>
                  <c:y val="-8.9424247500977296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Withdrawn
4.1%</a:t>
                    </a:r>
                  </a:p>
                </c:rich>
              </c:tx>
              <c:showCatName val="1"/>
              <c:showPercent val="1"/>
            </c:dLbl>
            <c:dLbl>
              <c:idx val="4"/>
              <c:layout>
                <c:manualLayout>
                  <c:x val="-0.11795808727034117"/>
                  <c:y val="-7.628397669803470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Transferred
3.3%</a:t>
                    </a:r>
                  </a:p>
                </c:rich>
              </c:tx>
              <c:showCatName val="1"/>
              <c:showPercent val="1"/>
            </c:dLbl>
            <c:dLbl>
              <c:idx val="5"/>
              <c:layout>
                <c:manualLayout>
                  <c:x val="-1.6796252486376423E-2"/>
                  <c:y val="-5.938549170715394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Remanded
1.7%</a:t>
                    </a:r>
                  </a:p>
                </c:rich>
              </c:tx>
              <c:showCatName val="1"/>
              <c:showPercent val="1"/>
            </c:dLbl>
            <c:dLbl>
              <c:idx val="6"/>
              <c:layout>
                <c:manualLayout>
                  <c:x val="0.11738320209973745"/>
                  <c:y val="-7.563589657675767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Vacated
2.7%</a:t>
                    </a:r>
                  </a:p>
                </c:rich>
              </c:tx>
              <c:showCatName val="1"/>
              <c:showPercent val="1"/>
            </c:dLbl>
            <c:dLbl>
              <c:idx val="7"/>
              <c:layout>
                <c:manualLayout>
                  <c:x val="0.10270845951948314"/>
                  <c:y val="2.087518847378123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
0.3%</a:t>
                    </a:r>
                  </a:p>
                </c:rich>
              </c:tx>
              <c:showCatName val="1"/>
              <c:showPercent val="1"/>
            </c:dLbl>
            <c:showCatName val="1"/>
            <c:showPercent val="1"/>
            <c:showLeaderLines val="1"/>
          </c:dLbls>
          <c:cat>
            <c:strRef>
              <c:f>'Dir. App. Disp.'!$H$3:$H$11</c:f>
              <c:strCache>
                <c:ptCount val="9"/>
                <c:pt idx="0">
                  <c:v>Affirmed</c:v>
                </c:pt>
                <c:pt idx="1">
                  <c:v>Reversed</c:v>
                </c:pt>
                <c:pt idx="2">
                  <c:v>Dismissed</c:v>
                </c:pt>
                <c:pt idx="3">
                  <c:v>Withdrawn</c:v>
                </c:pt>
                <c:pt idx="4">
                  <c:v>Transferred</c:v>
                </c:pt>
                <c:pt idx="5">
                  <c:v>Remanded</c:v>
                </c:pt>
                <c:pt idx="6">
                  <c:v>Vacated</c:v>
                </c:pt>
                <c:pt idx="7">
                  <c:v>Other</c:v>
                </c:pt>
                <c:pt idx="8">
                  <c:v>Total</c:v>
                </c:pt>
              </c:strCache>
            </c:strRef>
          </c:cat>
          <c:val>
            <c:numRef>
              <c:f>'Dir. App. Disp.'!$G$3:$G$10</c:f>
              <c:numCache>
                <c:formatCode>0.0%</c:formatCode>
                <c:ptCount val="8"/>
                <c:pt idx="0">
                  <c:v>0.52146967684816292</c:v>
                </c:pt>
                <c:pt idx="1">
                  <c:v>0.15405046480743692</c:v>
                </c:pt>
                <c:pt idx="2">
                  <c:v>0.20451527224435592</c:v>
                </c:pt>
                <c:pt idx="3">
                  <c:v>4.072598494909252E-2</c:v>
                </c:pt>
                <c:pt idx="4">
                  <c:v>3.2757857459052679E-2</c:v>
                </c:pt>
                <c:pt idx="5">
                  <c:v>1.7264276228419653E-2</c:v>
                </c:pt>
                <c:pt idx="6">
                  <c:v>2.6560424966799469E-2</c:v>
                </c:pt>
                <c:pt idx="7">
                  <c:v>2.6560424966799467E-3</c:v>
                </c:pt>
              </c:numCache>
            </c:numRef>
          </c:val>
        </c:ser>
      </c:pie3DChart>
    </c:plotArea>
    <c:plotVisOnly val="1"/>
    <c:dispBlanksAs val="zero"/>
  </c:chart>
  <c:spPr>
    <a:solidFill>
      <a:schemeClr val="accent3">
        <a:lumMod val="20000"/>
        <a:lumOff val="80000"/>
      </a:schemeClr>
    </a:solidFill>
  </c:spPr>
  <c:printSettings>
    <c:headerFooter/>
    <c:pageMargins b="0.75000000000000344" l="0.70000000000000062" r="0.70000000000000062" t="0.75000000000000344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7"/>
  <c:chart>
    <c:title>
      <c:tx>
        <c:rich>
          <a:bodyPr/>
          <a:lstStyle/>
          <a:p>
            <a:pPr>
              <a:defRPr/>
            </a:pPr>
            <a:r>
              <a:rPr lang="en-US"/>
              <a:t>Criminal</a:t>
            </a:r>
            <a:r>
              <a:rPr lang="en-US" baseline="0"/>
              <a:t> Appeals 2010</a:t>
            </a:r>
          </a:p>
          <a:p>
            <a:pPr>
              <a:defRPr/>
            </a:pPr>
            <a:r>
              <a:rPr lang="en-US" baseline="0"/>
              <a:t>by Disposition Method</a:t>
            </a:r>
          </a:p>
          <a:p>
            <a:pPr>
              <a:defRPr/>
            </a:pPr>
            <a:endParaRPr lang="en-US" baseline="0"/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26943744531933506"/>
          <c:y val="2.0997375328084086E-2"/>
        </c:manualLayout>
      </c:layout>
    </c:title>
    <c:view3D>
      <c:rotX val="30"/>
      <c:perspective val="30"/>
    </c:view3D>
    <c:plotArea>
      <c:layout/>
      <c:pie3DChart>
        <c:varyColors val="1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</c:spPr>
          <c:explosion val="25"/>
          <c:dLbls>
            <c:dLbl>
              <c:idx val="3"/>
              <c:layout>
                <c:manualLayout>
                  <c:x val="-6.3720034995625896E-2"/>
                  <c:y val="2.1890452669794242E-2"/>
                </c:manualLayout>
              </c:layout>
              <c:showVal val="1"/>
              <c:showCatName val="1"/>
            </c:dLbl>
            <c:dLbl>
              <c:idx val="4"/>
              <c:layout>
                <c:manualLayout>
                  <c:x val="-0.10594980314960604"/>
                  <c:y val="-9.1846157025647385E-2"/>
                </c:manualLayout>
              </c:layout>
              <c:showVal val="1"/>
              <c:showCatName val="1"/>
            </c:dLbl>
            <c:dLbl>
              <c:idx val="5"/>
              <c:layout>
                <c:manualLayout>
                  <c:x val="6.3500437445319524E-2"/>
                  <c:y val="-0.11060904788476238"/>
                </c:manualLayout>
              </c:layout>
              <c:showVal val="1"/>
              <c:showCatName val="1"/>
            </c:dLbl>
            <c:dLbl>
              <c:idx val="6"/>
              <c:layout>
                <c:manualLayout>
                  <c:x val="0.2251968503937008"/>
                  <c:y val="-9.9757923960293246E-2"/>
                </c:manualLayout>
              </c:layout>
              <c:showVal val="1"/>
              <c:showCatName val="1"/>
            </c:dLbl>
            <c:dLbl>
              <c:idx val="7"/>
              <c:layout>
                <c:manualLayout>
                  <c:x val="0.13090168416448"/>
                  <c:y val="-1.6323943758998641E-3"/>
                </c:manualLayout>
              </c:layout>
              <c:showVal val="1"/>
              <c:showCatName val="1"/>
            </c:dLbl>
            <c:showVal val="1"/>
            <c:showCatName val="1"/>
            <c:showLeaderLines val="1"/>
          </c:dLbls>
          <c:cat>
            <c:strRef>
              <c:f>'Crim. Disp.'!$A$5:$A$12</c:f>
              <c:strCache>
                <c:ptCount val="8"/>
                <c:pt idx="0">
                  <c:v>Affirmed</c:v>
                </c:pt>
                <c:pt idx="1">
                  <c:v>Dismissed</c:v>
                </c:pt>
                <c:pt idx="2">
                  <c:v>Reversed </c:v>
                </c:pt>
                <c:pt idx="3">
                  <c:v>Remanded</c:v>
                </c:pt>
                <c:pt idx="4">
                  <c:v>Vacated</c:v>
                </c:pt>
                <c:pt idx="5">
                  <c:v>Transferred</c:v>
                </c:pt>
                <c:pt idx="6">
                  <c:v>Withdrawn</c:v>
                </c:pt>
                <c:pt idx="7">
                  <c:v>Other</c:v>
                </c:pt>
              </c:strCache>
            </c:strRef>
          </c:cat>
          <c:val>
            <c:numRef>
              <c:f>'Crim. Disp.'!$B$5:$B$12</c:f>
              <c:numCache>
                <c:formatCode>0.0%</c:formatCode>
                <c:ptCount val="8"/>
                <c:pt idx="0">
                  <c:v>0.63421828908554567</c:v>
                </c:pt>
                <c:pt idx="1">
                  <c:v>0.10422812192723697</c:v>
                </c:pt>
                <c:pt idx="2">
                  <c:v>0.17010816125860373</c:v>
                </c:pt>
                <c:pt idx="3">
                  <c:v>1.4749262536873156E-2</c:v>
                </c:pt>
                <c:pt idx="4">
                  <c:v>2.2615535889872172E-2</c:v>
                </c:pt>
                <c:pt idx="5">
                  <c:v>2.359882005899705E-2</c:v>
                </c:pt>
                <c:pt idx="6">
                  <c:v>2.9498525073746312E-2</c:v>
                </c:pt>
                <c:pt idx="7">
                  <c:v>9.8328416912487715E-4</c:v>
                </c:pt>
              </c:numCache>
            </c:numRef>
          </c:val>
        </c:ser>
      </c:pie3DChart>
      <c:spPr>
        <a:noFill/>
      </c:spPr>
    </c:plotArea>
    <c:plotVisOnly val="1"/>
  </c:chart>
  <c:spPr>
    <a:solidFill>
      <a:schemeClr val="accent3">
        <a:lumMod val="20000"/>
        <a:lumOff val="80000"/>
      </a:schemeClr>
    </a:solidFill>
  </c:sp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7"/>
  <c:chart>
    <c:title>
      <c:tx>
        <c:rich>
          <a:bodyPr/>
          <a:lstStyle/>
          <a:p>
            <a:pPr>
              <a:defRPr/>
            </a:pPr>
            <a:r>
              <a:rPr lang="en-US"/>
              <a:t>Civil Appeals 2010</a:t>
            </a:r>
          </a:p>
          <a:p>
            <a:pPr>
              <a:defRPr/>
            </a:pPr>
            <a:r>
              <a:rPr lang="en-US"/>
              <a:t>by Disposition Method</a:t>
            </a:r>
          </a:p>
          <a:p>
            <a:pPr>
              <a:defRPr/>
            </a:pPr>
            <a:endParaRPr lang="en-US"/>
          </a:p>
        </c:rich>
      </c:tx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9.3055555555556127E-2"/>
          <c:y val="0.30971078852110312"/>
          <c:w val="0.81388888888889099"/>
          <c:h val="0.598351059198169"/>
        </c:manualLayout>
      </c:layout>
      <c:pie3DChart>
        <c:varyColors val="1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</c:spPr>
          <c:explosion val="25"/>
          <c:dLbls>
            <c:dLbl>
              <c:idx val="0"/>
              <c:layout>
                <c:manualLayout>
                  <c:x val="-0.20621533245844387"/>
                  <c:y val="6.4581856177930424E-3"/>
                </c:manualLayout>
              </c:layout>
              <c:showVal val="1"/>
              <c:showCatName val="1"/>
            </c:dLbl>
            <c:dLbl>
              <c:idx val="3"/>
              <c:layout>
                <c:manualLayout>
                  <c:x val="-7.3891076115485579E-2"/>
                  <c:y val="-1.2151857795026807E-2"/>
                </c:manualLayout>
              </c:layout>
              <c:showVal val="1"/>
              <c:showCatName val="1"/>
            </c:dLbl>
            <c:dLbl>
              <c:idx val="4"/>
              <c:layout>
                <c:manualLayout>
                  <c:x val="-0.1060835520559931"/>
                  <c:y val="-8.8117824134542611E-2"/>
                </c:manualLayout>
              </c:layout>
              <c:showVal val="1"/>
              <c:showCatName val="1"/>
            </c:dLbl>
            <c:dLbl>
              <c:idx val="5"/>
              <c:layout>
                <c:manualLayout>
                  <c:x val="4.439195100612435E-2"/>
                  <c:y val="-5.0112077222574727E-2"/>
                </c:manualLayout>
              </c:layout>
              <c:showVal val="1"/>
              <c:showCatName val="1"/>
            </c:dLbl>
            <c:dLbl>
              <c:idx val="6"/>
              <c:layout>
                <c:manualLayout>
                  <c:x val="0.18304582239720063"/>
                  <c:y val="-8.3541938774241112E-2"/>
                </c:manualLayout>
              </c:layout>
              <c:showVal val="1"/>
              <c:showCatName val="1"/>
            </c:dLbl>
            <c:dLbl>
              <c:idx val="7"/>
              <c:layout>
                <c:manualLayout>
                  <c:x val="0.15937401574803151"/>
                  <c:y val="3.2864375365401776E-4"/>
                </c:manualLayout>
              </c:layout>
              <c:showVal val="1"/>
              <c:showCatName val="1"/>
            </c:dLbl>
            <c:showVal val="1"/>
            <c:showCatName val="1"/>
            <c:showLeaderLines val="1"/>
          </c:dLbls>
          <c:cat>
            <c:strRef>
              <c:f>'Civ. Disp.'!$A$5:$A$12</c:f>
              <c:strCache>
                <c:ptCount val="8"/>
                <c:pt idx="0">
                  <c:v>Affirmed</c:v>
                </c:pt>
                <c:pt idx="1">
                  <c:v>Dismissed</c:v>
                </c:pt>
                <c:pt idx="2">
                  <c:v>Reversed </c:v>
                </c:pt>
                <c:pt idx="3">
                  <c:v>Remanded</c:v>
                </c:pt>
                <c:pt idx="4">
                  <c:v>Vacated</c:v>
                </c:pt>
                <c:pt idx="5">
                  <c:v>Transferred</c:v>
                </c:pt>
                <c:pt idx="6">
                  <c:v>Withdrawn</c:v>
                </c:pt>
                <c:pt idx="7">
                  <c:v>Other</c:v>
                </c:pt>
              </c:strCache>
            </c:strRef>
          </c:cat>
          <c:val>
            <c:numRef>
              <c:f>'Civ. Disp.'!$B$5:$B$12</c:f>
              <c:numCache>
                <c:formatCode>0.0%</c:formatCode>
                <c:ptCount val="8"/>
                <c:pt idx="0">
                  <c:v>0.42914653784219003</c:v>
                </c:pt>
                <c:pt idx="1">
                  <c:v>0.19484702093397746</c:v>
                </c:pt>
                <c:pt idx="2">
                  <c:v>0.23268921095008052</c:v>
                </c:pt>
                <c:pt idx="3">
                  <c:v>6.1996779388083734E-2</c:v>
                </c:pt>
                <c:pt idx="4">
                  <c:v>4.1062801932367152E-2</c:v>
                </c:pt>
                <c:pt idx="5">
                  <c:v>1.2077294685990338E-2</c:v>
                </c:pt>
                <c:pt idx="6">
                  <c:v>2.4154589371980676E-2</c:v>
                </c:pt>
                <c:pt idx="7">
                  <c:v>4.0257648953301124E-3</c:v>
                </c:pt>
              </c:numCache>
            </c:numRef>
          </c:val>
        </c:ser>
      </c:pie3DChart>
    </c:plotArea>
    <c:plotVisOnly val="1"/>
  </c:chart>
  <c:spPr>
    <a:solidFill>
      <a:schemeClr val="accent3">
        <a:lumMod val="20000"/>
        <a:lumOff val="80000"/>
      </a:schemeClr>
    </a:solidFill>
  </c:sp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4"/>
  <c:chart>
    <c:title>
      <c:tx>
        <c:rich>
          <a:bodyPr/>
          <a:lstStyle/>
          <a:p>
            <a:pPr>
              <a:defRPr/>
            </a:pPr>
            <a:r>
              <a:rPr lang="en-US"/>
              <a:t>APPLICATIONS</a:t>
            </a:r>
            <a:r>
              <a:rPr lang="en-US" baseline="0"/>
              <a:t> DISPOSED 2010</a:t>
            </a:r>
          </a:p>
          <a:p>
            <a:pPr>
              <a:defRPr/>
            </a:pPr>
            <a:r>
              <a:rPr lang="en-US" baseline="0"/>
              <a:t>By Case Type</a:t>
            </a:r>
            <a:endParaRPr lang="en-US"/>
          </a:p>
        </c:rich>
      </c:tx>
    </c:title>
    <c:view3D>
      <c:rAngAx val="1"/>
    </c:view3D>
    <c:plotArea>
      <c:layout/>
      <c:bar3DChart>
        <c:barDir val="col"/>
        <c:grouping val="stacked"/>
        <c:ser>
          <c:idx val="0"/>
          <c:order val="0"/>
          <c:tx>
            <c:strRef>
              <c:f>'Applications Disposed 2010'!$H$2</c:f>
              <c:strCache>
                <c:ptCount val="1"/>
                <c:pt idx="0">
                  <c:v>Discretionary</c:v>
                </c:pt>
              </c:strCache>
            </c:strRef>
          </c:tx>
          <c:dLbls>
            <c:showVal val="1"/>
          </c:dLbls>
          <c:cat>
            <c:strRef>
              <c:f>'Applications Disposed 2010'!$I$1:$K$1</c:f>
              <c:strCache>
                <c:ptCount val="3"/>
                <c:pt idx="0">
                  <c:v>Criminal</c:v>
                </c:pt>
                <c:pt idx="1">
                  <c:v>Civil</c:v>
                </c:pt>
                <c:pt idx="2">
                  <c:v>Total</c:v>
                </c:pt>
              </c:strCache>
            </c:strRef>
          </c:cat>
          <c:val>
            <c:numRef>
              <c:f>'Applications Disposed 2010'!$I$2:$K$2</c:f>
              <c:numCache>
                <c:formatCode>General</c:formatCode>
                <c:ptCount val="3"/>
                <c:pt idx="0">
                  <c:v>112</c:v>
                </c:pt>
                <c:pt idx="1">
                  <c:v>402</c:v>
                </c:pt>
                <c:pt idx="2">
                  <c:v>514</c:v>
                </c:pt>
              </c:numCache>
            </c:numRef>
          </c:val>
        </c:ser>
        <c:ser>
          <c:idx val="1"/>
          <c:order val="1"/>
          <c:tx>
            <c:strRef>
              <c:f>'Applications Disposed 2010'!$H$3</c:f>
              <c:strCache>
                <c:ptCount val="1"/>
                <c:pt idx="0">
                  <c:v>Interlocutory</c:v>
                </c:pt>
              </c:strCache>
            </c:strRef>
          </c:tx>
          <c:dLbls>
            <c:showVal val="1"/>
          </c:dLbls>
          <c:cat>
            <c:strRef>
              <c:f>'Applications Disposed 2010'!$I$1:$K$1</c:f>
              <c:strCache>
                <c:ptCount val="3"/>
                <c:pt idx="0">
                  <c:v>Criminal</c:v>
                </c:pt>
                <c:pt idx="1">
                  <c:v>Civil</c:v>
                </c:pt>
                <c:pt idx="2">
                  <c:v>Total</c:v>
                </c:pt>
              </c:strCache>
            </c:strRef>
          </c:cat>
          <c:val>
            <c:numRef>
              <c:f>'Applications Disposed 2010'!$I$3:$K$3</c:f>
              <c:numCache>
                <c:formatCode>General</c:formatCode>
                <c:ptCount val="3"/>
                <c:pt idx="0">
                  <c:v>73</c:v>
                </c:pt>
                <c:pt idx="1">
                  <c:v>256</c:v>
                </c:pt>
                <c:pt idx="2">
                  <c:v>329</c:v>
                </c:pt>
              </c:numCache>
            </c:numRef>
          </c:val>
        </c:ser>
        <c:gapWidth val="75"/>
        <c:shape val="cylinder"/>
        <c:axId val="64041728"/>
        <c:axId val="64043264"/>
        <c:axId val="0"/>
      </c:bar3DChart>
      <c:catAx>
        <c:axId val="64041728"/>
        <c:scaling>
          <c:orientation val="minMax"/>
        </c:scaling>
        <c:axPos val="b"/>
        <c:majorTickMark val="none"/>
        <c:tickLblPos val="nextTo"/>
        <c:crossAx val="64043264"/>
        <c:crosses val="autoZero"/>
        <c:auto val="1"/>
        <c:lblAlgn val="ctr"/>
        <c:lblOffset val="100"/>
      </c:catAx>
      <c:valAx>
        <c:axId val="64043264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spPr>
          <a:ln w="9525">
            <a:noFill/>
          </a:ln>
        </c:spPr>
        <c:crossAx val="64041728"/>
        <c:crosses val="autoZero"/>
        <c:crossBetween val="between"/>
      </c:valAx>
    </c:plotArea>
    <c:legend>
      <c:legendPos val="b"/>
    </c:legend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8"/>
  <c:chart>
    <c:title>
      <c:tx>
        <c:rich>
          <a:bodyPr/>
          <a:lstStyle/>
          <a:p>
            <a:pPr>
              <a:defRPr/>
            </a:pPr>
            <a:r>
              <a:rPr lang="en-US"/>
              <a:t>APPLICATIONS</a:t>
            </a:r>
            <a:r>
              <a:rPr lang="en-US" baseline="0"/>
              <a:t> DISPOSED 2010</a:t>
            </a:r>
          </a:p>
          <a:p>
            <a:pPr>
              <a:defRPr/>
            </a:pPr>
            <a:r>
              <a:rPr lang="en-US" baseline="0"/>
              <a:t>By Application Type</a:t>
            </a:r>
            <a:endParaRPr lang="en-US"/>
          </a:p>
        </c:rich>
      </c:tx>
    </c:title>
    <c:view3D>
      <c:rAngAx val="1"/>
    </c:view3D>
    <c:plotArea>
      <c:layout/>
      <c:bar3DChart>
        <c:barDir val="col"/>
        <c:grouping val="stacked"/>
        <c:ser>
          <c:idx val="0"/>
          <c:order val="0"/>
          <c:tx>
            <c:strRef>
              <c:f>'Applications Disposed 2010'!$H$25</c:f>
              <c:strCache>
                <c:ptCount val="1"/>
                <c:pt idx="0">
                  <c:v>Criminal</c:v>
                </c:pt>
              </c:strCache>
            </c:strRef>
          </c:tx>
          <c:dLbls>
            <c:showVal val="1"/>
          </c:dLbls>
          <c:cat>
            <c:strRef>
              <c:f>'Applications Disposed 2010'!$I$24:$K$24</c:f>
              <c:strCache>
                <c:ptCount val="3"/>
                <c:pt idx="0">
                  <c:v>Discretionary</c:v>
                </c:pt>
                <c:pt idx="1">
                  <c:v>Interlocutory</c:v>
                </c:pt>
                <c:pt idx="2">
                  <c:v>Total</c:v>
                </c:pt>
              </c:strCache>
            </c:strRef>
          </c:cat>
          <c:val>
            <c:numRef>
              <c:f>'Applications Disposed 2010'!$I$25:$K$25</c:f>
              <c:numCache>
                <c:formatCode>General</c:formatCode>
                <c:ptCount val="3"/>
                <c:pt idx="0">
                  <c:v>112</c:v>
                </c:pt>
                <c:pt idx="1">
                  <c:v>73</c:v>
                </c:pt>
                <c:pt idx="2">
                  <c:v>185</c:v>
                </c:pt>
              </c:numCache>
            </c:numRef>
          </c:val>
        </c:ser>
        <c:ser>
          <c:idx val="1"/>
          <c:order val="1"/>
          <c:tx>
            <c:strRef>
              <c:f>'Applications Disposed 2010'!$H$26</c:f>
              <c:strCache>
                <c:ptCount val="1"/>
                <c:pt idx="0">
                  <c:v>Civil</c:v>
                </c:pt>
              </c:strCache>
            </c:strRef>
          </c:tx>
          <c:dLbls>
            <c:showVal val="1"/>
          </c:dLbls>
          <c:cat>
            <c:strRef>
              <c:f>'Applications Disposed 2010'!$I$24:$K$24</c:f>
              <c:strCache>
                <c:ptCount val="3"/>
                <c:pt idx="0">
                  <c:v>Discretionary</c:v>
                </c:pt>
                <c:pt idx="1">
                  <c:v>Interlocutory</c:v>
                </c:pt>
                <c:pt idx="2">
                  <c:v>Total</c:v>
                </c:pt>
              </c:strCache>
            </c:strRef>
          </c:cat>
          <c:val>
            <c:numRef>
              <c:f>'Applications Disposed 2010'!$I$26:$K$26</c:f>
              <c:numCache>
                <c:formatCode>General</c:formatCode>
                <c:ptCount val="3"/>
                <c:pt idx="0">
                  <c:v>402</c:v>
                </c:pt>
                <c:pt idx="1">
                  <c:v>256</c:v>
                </c:pt>
                <c:pt idx="2">
                  <c:v>658</c:v>
                </c:pt>
              </c:numCache>
            </c:numRef>
          </c:val>
        </c:ser>
        <c:gapWidth val="75"/>
        <c:shape val="cylinder"/>
        <c:axId val="63770624"/>
        <c:axId val="63772160"/>
        <c:axId val="0"/>
      </c:bar3DChart>
      <c:catAx>
        <c:axId val="63770624"/>
        <c:scaling>
          <c:orientation val="minMax"/>
        </c:scaling>
        <c:axPos val="b"/>
        <c:majorTickMark val="none"/>
        <c:tickLblPos val="nextTo"/>
        <c:crossAx val="63772160"/>
        <c:crosses val="autoZero"/>
        <c:auto val="1"/>
        <c:lblAlgn val="ctr"/>
        <c:lblOffset val="100"/>
      </c:catAx>
      <c:valAx>
        <c:axId val="63772160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spPr>
          <a:ln w="9525">
            <a:noFill/>
          </a:ln>
        </c:spPr>
        <c:crossAx val="637706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0374213623143529"/>
          <c:y val="0.91080405050917335"/>
          <c:w val="0.19251555314035401"/>
          <c:h val="6.3270031125683551E-2"/>
        </c:manualLayout>
      </c:layout>
    </c:legend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61</xdr:row>
      <xdr:rowOff>9526</xdr:rowOff>
    </xdr:from>
    <xdr:to>
      <xdr:col>8</xdr:col>
      <xdr:colOff>323850</xdr:colOff>
      <xdr:row>79</xdr:row>
      <xdr:rowOff>28575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17</xdr:row>
      <xdr:rowOff>95250</xdr:rowOff>
    </xdr:from>
    <xdr:to>
      <xdr:col>10</xdr:col>
      <xdr:colOff>19050</xdr:colOff>
      <xdr:row>36</xdr:row>
      <xdr:rowOff>104775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285750</xdr:colOff>
      <xdr:row>4</xdr:row>
      <xdr:rowOff>28575</xdr:rowOff>
    </xdr:from>
    <xdr:to>
      <xdr:col>10</xdr:col>
      <xdr:colOff>590550</xdr:colOff>
      <xdr:row>25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4</xdr:row>
      <xdr:rowOff>190499</xdr:rowOff>
    </xdr:from>
    <xdr:to>
      <xdr:col>6</xdr:col>
      <xdr:colOff>1314450</xdr:colOff>
      <xdr:row>23</xdr:row>
      <xdr:rowOff>38100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104774</xdr:colOff>
      <xdr:row>26</xdr:row>
      <xdr:rowOff>28574</xdr:rowOff>
    </xdr:from>
    <xdr:to>
      <xdr:col>6</xdr:col>
      <xdr:colOff>1362075</xdr:colOff>
      <xdr:row>46</xdr:row>
      <xdr:rowOff>28575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82"/>
  <sheetViews>
    <sheetView topLeftCell="A13" workbookViewId="0">
      <selection activeCell="E79" sqref="E79"/>
    </sheetView>
  </sheetViews>
  <sheetFormatPr defaultRowHeight="15"/>
  <cols>
    <col min="1" max="1" width="37.42578125" customWidth="1"/>
    <col min="2" max="2" width="8" customWidth="1"/>
    <col min="3" max="3" width="8.85546875" customWidth="1"/>
    <col min="4" max="4" width="37.42578125" customWidth="1"/>
    <col min="5" max="5" width="8.28515625" customWidth="1"/>
    <col min="6" max="6" width="9.140625" customWidth="1"/>
    <col min="7" max="7" width="9.7109375" customWidth="1"/>
  </cols>
  <sheetData>
    <row r="2" spans="1:10">
      <c r="A2" s="1" t="s">
        <v>105</v>
      </c>
      <c r="B2" s="1"/>
      <c r="C2" s="1"/>
      <c r="D2" s="1"/>
      <c r="E2" s="2"/>
      <c r="F2" s="2"/>
      <c r="G2" s="2"/>
      <c r="H2" s="2"/>
      <c r="I2" s="2"/>
      <c r="J2" s="2"/>
    </row>
    <row r="3" spans="1:10">
      <c r="A3" s="2"/>
      <c r="B3" s="2"/>
      <c r="C3" s="2"/>
      <c r="D3" s="2"/>
      <c r="E3" s="2"/>
      <c r="F3" s="2"/>
      <c r="G3" s="2"/>
      <c r="H3" s="2" t="s">
        <v>82</v>
      </c>
      <c r="I3" s="2"/>
      <c r="J3" s="2"/>
    </row>
    <row r="4" spans="1:10">
      <c r="A4" s="2" t="s">
        <v>0</v>
      </c>
      <c r="B4" s="2" t="s">
        <v>1</v>
      </c>
      <c r="C4" s="2" t="s">
        <v>2</v>
      </c>
      <c r="D4" s="2" t="s">
        <v>3</v>
      </c>
      <c r="E4" s="2" t="s">
        <v>1</v>
      </c>
      <c r="F4" s="2" t="s">
        <v>4</v>
      </c>
      <c r="G4" s="2" t="s">
        <v>5</v>
      </c>
      <c r="H4" s="2" t="s">
        <v>88</v>
      </c>
      <c r="I4" s="2"/>
      <c r="J4" s="2"/>
    </row>
    <row r="5" spans="1:10">
      <c r="A5" s="2"/>
      <c r="B5" s="2"/>
      <c r="C5" s="2"/>
      <c r="D5" s="2"/>
      <c r="E5" s="2"/>
      <c r="F5" s="3"/>
      <c r="G5" s="2"/>
      <c r="H5" s="2"/>
      <c r="I5" s="2"/>
      <c r="J5" s="2"/>
    </row>
    <row r="6" spans="1:10">
      <c r="A6" s="2" t="s">
        <v>7</v>
      </c>
      <c r="B6" s="2">
        <v>642</v>
      </c>
      <c r="C6" s="3">
        <f>+B6/B77</f>
        <v>0.63126843657817111</v>
      </c>
      <c r="D6" s="2" t="s">
        <v>7</v>
      </c>
      <c r="E6" s="2">
        <v>532</v>
      </c>
      <c r="F6" s="3">
        <f>+E6/E77</f>
        <v>0.42834138486312401</v>
      </c>
      <c r="G6" s="2">
        <v>1174</v>
      </c>
      <c r="H6" s="3">
        <f>+G6/G77</f>
        <v>0.5210830004438527</v>
      </c>
      <c r="I6" s="2"/>
      <c r="J6" s="2"/>
    </row>
    <row r="7" spans="1:10">
      <c r="A7" s="2" t="s">
        <v>8</v>
      </c>
      <c r="B7" s="2"/>
      <c r="C7" s="3"/>
      <c r="D7" s="2" t="s">
        <v>8</v>
      </c>
      <c r="E7" s="2"/>
      <c r="F7" s="3"/>
      <c r="G7" s="2"/>
      <c r="H7" s="3"/>
      <c r="I7" s="2"/>
      <c r="J7" s="2"/>
    </row>
    <row r="8" spans="1:10">
      <c r="A8" s="2" t="s">
        <v>9</v>
      </c>
      <c r="B8" s="2">
        <v>3</v>
      </c>
      <c r="C8" s="3"/>
      <c r="D8" s="2" t="s">
        <v>10</v>
      </c>
      <c r="E8" s="2"/>
      <c r="F8" s="3"/>
      <c r="G8" s="2">
        <v>3</v>
      </c>
      <c r="H8" s="3"/>
      <c r="I8" s="2"/>
      <c r="J8" s="2"/>
    </row>
    <row r="9" spans="1:10">
      <c r="A9" s="2" t="s">
        <v>11</v>
      </c>
      <c r="B9" s="2"/>
      <c r="C9" s="3"/>
      <c r="D9" s="2" t="s">
        <v>11</v>
      </c>
      <c r="E9" s="2"/>
      <c r="F9" s="3"/>
      <c r="G9" s="2"/>
      <c r="H9" s="3"/>
      <c r="I9" s="2"/>
      <c r="J9" s="2"/>
    </row>
    <row r="10" spans="1:10">
      <c r="A10" s="2" t="s">
        <v>12</v>
      </c>
      <c r="B10" s="2"/>
      <c r="C10" s="3"/>
      <c r="D10" s="2" t="s">
        <v>12</v>
      </c>
      <c r="E10" s="2">
        <v>1</v>
      </c>
      <c r="F10" s="3"/>
      <c r="G10" s="2">
        <v>1</v>
      </c>
      <c r="H10" s="3"/>
      <c r="I10" s="2"/>
      <c r="J10" s="2"/>
    </row>
    <row r="11" spans="1:10">
      <c r="A11" s="2" t="s">
        <v>13</v>
      </c>
      <c r="B11" s="2"/>
      <c r="C11" s="3"/>
      <c r="D11" s="2" t="s">
        <v>13</v>
      </c>
      <c r="E11" s="2"/>
      <c r="F11" s="3"/>
      <c r="G11" s="2"/>
      <c r="H11" s="3"/>
      <c r="I11" s="2"/>
      <c r="J11" s="2"/>
    </row>
    <row r="12" spans="1:10">
      <c r="A12" s="2" t="s">
        <v>14</v>
      </c>
      <c r="B12" s="1">
        <f>SUM(B5:B11)</f>
        <v>645</v>
      </c>
      <c r="C12" s="14">
        <f>+B12/B77</f>
        <v>0.63421828908554567</v>
      </c>
      <c r="D12" s="2" t="s">
        <v>15</v>
      </c>
      <c r="E12" s="1">
        <f>SUM(E6:E11)</f>
        <v>533</v>
      </c>
      <c r="F12" s="14">
        <f>+E12/E77</f>
        <v>0.42914653784219003</v>
      </c>
      <c r="G12" s="1">
        <f>SUM(G6:G11)</f>
        <v>1178</v>
      </c>
      <c r="H12" s="14">
        <f>+G12/G77</f>
        <v>0.52285841100754549</v>
      </c>
      <c r="I12" s="2"/>
      <c r="J12" s="2"/>
    </row>
    <row r="13" spans="1:10">
      <c r="A13" s="2"/>
      <c r="B13" s="2"/>
      <c r="C13" s="3"/>
      <c r="D13" s="2"/>
      <c r="E13" s="2"/>
      <c r="F13" s="3"/>
      <c r="G13" s="2"/>
      <c r="H13" s="3"/>
      <c r="I13" s="2"/>
      <c r="J13" s="2"/>
    </row>
    <row r="14" spans="1:10">
      <c r="A14" s="2" t="s">
        <v>16</v>
      </c>
      <c r="B14" s="2">
        <v>72</v>
      </c>
      <c r="C14" s="3">
        <f>+B14/B77</f>
        <v>7.0796460176991149E-2</v>
      </c>
      <c r="D14" s="2" t="s">
        <v>16</v>
      </c>
      <c r="E14" s="2">
        <v>155</v>
      </c>
      <c r="F14" s="17">
        <f>+E14/E77</f>
        <v>0.12479871175523349</v>
      </c>
      <c r="G14" s="2">
        <v>227</v>
      </c>
      <c r="H14" s="14">
        <f>+G14/G77</f>
        <v>0.10075454948956947</v>
      </c>
      <c r="I14" s="2"/>
      <c r="J14" s="2"/>
    </row>
    <row r="15" spans="1:10">
      <c r="A15" s="2" t="s">
        <v>17</v>
      </c>
      <c r="B15" s="2">
        <v>1</v>
      </c>
      <c r="C15" s="3"/>
      <c r="D15" s="2" t="s">
        <v>17</v>
      </c>
      <c r="E15" s="2">
        <v>10</v>
      </c>
      <c r="F15" s="3"/>
      <c r="G15" s="2">
        <v>11</v>
      </c>
      <c r="H15" s="3"/>
      <c r="I15" s="2"/>
      <c r="J15" s="2"/>
    </row>
    <row r="16" spans="1:10">
      <c r="A16" s="2" t="s">
        <v>18</v>
      </c>
      <c r="B16" s="2"/>
      <c r="C16" s="3"/>
      <c r="D16" s="2" t="s">
        <v>18</v>
      </c>
      <c r="E16" s="2">
        <v>1</v>
      </c>
      <c r="F16" s="3"/>
      <c r="G16" s="2">
        <v>1</v>
      </c>
      <c r="H16" s="3"/>
      <c r="I16" s="2"/>
      <c r="J16" s="2"/>
    </row>
    <row r="17" spans="1:10">
      <c r="A17" s="2" t="s">
        <v>19</v>
      </c>
      <c r="B17">
        <v>6</v>
      </c>
      <c r="C17" s="3"/>
      <c r="D17" s="2" t="s">
        <v>19</v>
      </c>
      <c r="E17" s="2">
        <v>3</v>
      </c>
      <c r="F17" s="3"/>
      <c r="G17" s="2">
        <v>9</v>
      </c>
      <c r="H17" s="3"/>
      <c r="I17" s="2"/>
      <c r="J17" s="2"/>
    </row>
    <row r="18" spans="1:10">
      <c r="A18" s="2" t="s">
        <v>20</v>
      </c>
      <c r="B18" s="2"/>
      <c r="C18" s="3"/>
      <c r="D18" s="2" t="s">
        <v>20</v>
      </c>
      <c r="E18" s="2"/>
      <c r="F18" s="3"/>
      <c r="G18" s="2"/>
      <c r="H18" s="3"/>
      <c r="I18" s="2"/>
      <c r="J18" s="2"/>
    </row>
    <row r="19" spans="1:10">
      <c r="A19" s="2" t="s">
        <v>21</v>
      </c>
      <c r="B19" s="2"/>
      <c r="C19" s="3"/>
      <c r="D19" s="2" t="s">
        <v>21</v>
      </c>
      <c r="E19" s="2"/>
      <c r="F19" s="3"/>
      <c r="G19" s="2"/>
      <c r="H19" s="3"/>
      <c r="I19" s="2"/>
      <c r="J19" s="2"/>
    </row>
    <row r="20" spans="1:10">
      <c r="A20" s="2" t="s">
        <v>22</v>
      </c>
      <c r="B20" s="2"/>
      <c r="C20" s="3"/>
      <c r="D20" s="2" t="s">
        <v>22</v>
      </c>
      <c r="E20" s="2"/>
      <c r="F20" s="3"/>
      <c r="G20" s="2"/>
      <c r="H20" s="3"/>
      <c r="I20" s="2"/>
      <c r="J20" s="2"/>
    </row>
    <row r="21" spans="1:10">
      <c r="A21" s="2" t="s">
        <v>23</v>
      </c>
      <c r="B21" s="2">
        <v>19</v>
      </c>
      <c r="C21" s="3"/>
      <c r="D21" s="2" t="s">
        <v>23</v>
      </c>
      <c r="E21" s="2">
        <v>47</v>
      </c>
      <c r="F21" s="3"/>
      <c r="G21" s="2">
        <v>66</v>
      </c>
      <c r="H21" s="3"/>
      <c r="I21" s="2"/>
      <c r="J21" s="2"/>
    </row>
    <row r="22" spans="1:10">
      <c r="A22" s="2" t="s">
        <v>24</v>
      </c>
      <c r="B22" s="2">
        <v>1</v>
      </c>
      <c r="C22" s="3"/>
      <c r="D22" s="2" t="s">
        <v>24</v>
      </c>
      <c r="E22" s="2">
        <v>7</v>
      </c>
      <c r="F22" s="3"/>
      <c r="G22" s="2">
        <v>8</v>
      </c>
      <c r="H22" s="3"/>
      <c r="I22" s="2"/>
      <c r="J22" s="2"/>
    </row>
    <row r="23" spans="1:10">
      <c r="A23" s="2" t="s">
        <v>25</v>
      </c>
      <c r="B23" s="2"/>
      <c r="C23" s="3"/>
      <c r="D23" s="2" t="s">
        <v>26</v>
      </c>
      <c r="E23" s="2"/>
      <c r="F23" s="3"/>
      <c r="G23" s="2"/>
      <c r="H23" s="3"/>
      <c r="I23" s="2"/>
      <c r="J23" s="2"/>
    </row>
    <row r="24" spans="1:10">
      <c r="A24" s="2" t="s">
        <v>27</v>
      </c>
      <c r="B24" s="2"/>
      <c r="C24" s="3"/>
      <c r="D24" s="2" t="s">
        <v>28</v>
      </c>
      <c r="E24" s="2"/>
      <c r="F24" s="3"/>
      <c r="G24" s="2"/>
      <c r="H24" s="3"/>
      <c r="I24" s="2"/>
      <c r="J24" s="2"/>
    </row>
    <row r="25" spans="1:10">
      <c r="A25" s="2" t="s">
        <v>29</v>
      </c>
      <c r="B25" s="2">
        <v>5</v>
      </c>
      <c r="C25" s="3"/>
      <c r="D25" s="2" t="s">
        <v>29</v>
      </c>
      <c r="E25" s="2">
        <v>4</v>
      </c>
      <c r="F25" s="3"/>
      <c r="G25" s="2">
        <v>9</v>
      </c>
      <c r="H25" s="3"/>
      <c r="I25" s="2"/>
      <c r="J25" s="2"/>
    </row>
    <row r="26" spans="1:10">
      <c r="A26" s="2" t="s">
        <v>30</v>
      </c>
      <c r="B26" s="2"/>
      <c r="C26" s="3"/>
      <c r="D26" s="2" t="s">
        <v>30</v>
      </c>
      <c r="E26" s="2"/>
      <c r="F26" s="3"/>
      <c r="G26" s="2"/>
      <c r="H26" s="3"/>
      <c r="I26" s="2"/>
      <c r="J26" s="2"/>
    </row>
    <row r="27" spans="1:10">
      <c r="A27" s="2" t="s">
        <v>31</v>
      </c>
      <c r="B27" s="2"/>
      <c r="C27" s="3"/>
      <c r="D27" s="2" t="s">
        <v>31</v>
      </c>
      <c r="E27" s="2"/>
      <c r="F27" s="3"/>
      <c r="G27" s="2"/>
      <c r="H27" s="3"/>
      <c r="I27" s="2"/>
      <c r="J27" s="2"/>
    </row>
    <row r="28" spans="1:10">
      <c r="A28" s="2" t="s">
        <v>32</v>
      </c>
      <c r="B28" s="2"/>
      <c r="C28" s="3"/>
      <c r="D28" s="2" t="s">
        <v>32</v>
      </c>
      <c r="E28" s="2">
        <v>1</v>
      </c>
      <c r="F28" s="3"/>
      <c r="G28" s="2">
        <v>1</v>
      </c>
      <c r="H28" s="3"/>
      <c r="I28" s="2"/>
      <c r="J28" s="2"/>
    </row>
    <row r="29" spans="1:10">
      <c r="A29" s="2" t="s">
        <v>33</v>
      </c>
      <c r="B29" s="2">
        <v>2</v>
      </c>
      <c r="C29" s="3"/>
      <c r="D29" s="2" t="s">
        <v>33</v>
      </c>
      <c r="E29" s="2">
        <v>7</v>
      </c>
      <c r="F29" s="3"/>
      <c r="G29" s="2">
        <v>9</v>
      </c>
      <c r="H29" s="3"/>
      <c r="I29" s="2"/>
      <c r="J29" s="2"/>
    </row>
    <row r="30" spans="1:10">
      <c r="A30" s="2" t="s">
        <v>34</v>
      </c>
      <c r="B30" s="2"/>
      <c r="C30" s="3"/>
      <c r="D30" s="2" t="s">
        <v>34</v>
      </c>
      <c r="E30" s="2"/>
      <c r="F30" s="3"/>
      <c r="G30" s="2"/>
      <c r="H30" s="3"/>
      <c r="I30" s="2"/>
      <c r="J30" s="2"/>
    </row>
    <row r="31" spans="1:10">
      <c r="A31" s="2" t="s">
        <v>35</v>
      </c>
      <c r="B31" s="2"/>
      <c r="C31" s="3"/>
      <c r="D31" s="2" t="s">
        <v>35</v>
      </c>
      <c r="E31" s="2">
        <v>6</v>
      </c>
      <c r="F31" s="3"/>
      <c r="G31" s="2">
        <v>6</v>
      </c>
      <c r="H31" s="3"/>
      <c r="I31" s="2"/>
      <c r="J31" s="2"/>
    </row>
    <row r="32" spans="1:10">
      <c r="A32" s="2" t="s">
        <v>36</v>
      </c>
      <c r="B32" s="2"/>
      <c r="C32" s="3"/>
      <c r="D32" s="2" t="s">
        <v>36</v>
      </c>
      <c r="E32" s="2"/>
      <c r="F32" s="3"/>
      <c r="G32" s="2"/>
      <c r="H32" s="3"/>
      <c r="I32" s="2"/>
      <c r="J32" s="2"/>
    </row>
    <row r="33" spans="1:10">
      <c r="A33" s="2" t="s">
        <v>37</v>
      </c>
      <c r="B33" s="2"/>
      <c r="C33" s="3"/>
      <c r="D33" s="2" t="s">
        <v>37</v>
      </c>
      <c r="E33" s="2">
        <v>1</v>
      </c>
      <c r="F33" s="3"/>
      <c r="G33" s="2">
        <v>1</v>
      </c>
      <c r="H33" s="3"/>
      <c r="I33" s="2"/>
      <c r="J33" s="2"/>
    </row>
    <row r="34" spans="1:10">
      <c r="A34" s="2" t="s">
        <v>38</v>
      </c>
      <c r="B34" s="2"/>
      <c r="C34" s="3"/>
      <c r="D34" s="2" t="s">
        <v>38</v>
      </c>
      <c r="E34" s="2"/>
      <c r="F34" s="3"/>
      <c r="G34" s="2"/>
      <c r="H34" s="3"/>
      <c r="I34" s="2"/>
      <c r="J34" s="2"/>
    </row>
    <row r="35" spans="1:10">
      <c r="A35" s="2" t="s">
        <v>39</v>
      </c>
      <c r="B35" s="1">
        <f>SUM(B14:B34)</f>
        <v>106</v>
      </c>
      <c r="C35" s="14">
        <f>+B35/B77</f>
        <v>0.10422812192723697</v>
      </c>
      <c r="D35" s="2" t="s">
        <v>40</v>
      </c>
      <c r="E35" s="1">
        <f>SUM(E14:E34)</f>
        <v>242</v>
      </c>
      <c r="F35" s="14">
        <f>+E35/E77</f>
        <v>0.19484702093397746</v>
      </c>
      <c r="G35" s="1">
        <f>SUM(G14:G34)</f>
        <v>348</v>
      </c>
      <c r="H35" s="14">
        <f>+G35/G77</f>
        <v>0.15446071904127828</v>
      </c>
      <c r="I35" s="2"/>
      <c r="J35" s="2"/>
    </row>
    <row r="36" spans="1:10">
      <c r="A36" s="2"/>
      <c r="B36" s="2"/>
      <c r="C36" s="3"/>
      <c r="D36" s="2"/>
      <c r="E36" s="2"/>
      <c r="F36" s="3"/>
      <c r="G36" s="2"/>
      <c r="H36" s="3"/>
      <c r="I36" s="2"/>
      <c r="J36" s="2"/>
    </row>
    <row r="37" spans="1:10">
      <c r="A37" s="2" t="s">
        <v>41</v>
      </c>
      <c r="B37" s="2"/>
      <c r="C37" s="3"/>
      <c r="D37" s="2" t="s">
        <v>41</v>
      </c>
      <c r="E37" s="2"/>
      <c r="F37" s="3"/>
      <c r="G37" s="2"/>
      <c r="H37" s="3"/>
      <c r="I37" s="2"/>
      <c r="J37" s="2"/>
    </row>
    <row r="38" spans="1:10">
      <c r="A38" s="2" t="s">
        <v>42</v>
      </c>
      <c r="B38" s="2"/>
      <c r="C38" s="3"/>
      <c r="D38" s="2" t="s">
        <v>42</v>
      </c>
      <c r="E38" s="2">
        <v>1</v>
      </c>
      <c r="F38" s="3"/>
      <c r="G38" s="2">
        <v>1</v>
      </c>
      <c r="H38" s="3"/>
      <c r="I38" s="2"/>
      <c r="J38" s="2"/>
    </row>
    <row r="39" spans="1:10">
      <c r="A39" s="2" t="s">
        <v>43</v>
      </c>
      <c r="B39" s="2"/>
      <c r="C39" s="3"/>
      <c r="D39" s="2" t="s">
        <v>43</v>
      </c>
      <c r="E39" s="2"/>
      <c r="F39" s="3"/>
      <c r="G39" s="2"/>
      <c r="H39" s="3"/>
      <c r="I39" s="2"/>
      <c r="J39" s="2"/>
    </row>
    <row r="40" spans="1:10">
      <c r="A40" s="2" t="s">
        <v>44</v>
      </c>
      <c r="B40" s="2"/>
      <c r="C40" s="3"/>
      <c r="D40" s="2" t="s">
        <v>44</v>
      </c>
      <c r="E40" s="2">
        <v>3</v>
      </c>
      <c r="F40" s="3"/>
      <c r="G40" s="2">
        <v>3</v>
      </c>
      <c r="H40" s="3"/>
      <c r="I40" s="2"/>
      <c r="J40" s="2"/>
    </row>
    <row r="41" spans="1:10">
      <c r="A41" s="2" t="s">
        <v>45</v>
      </c>
      <c r="B41" s="2">
        <v>173</v>
      </c>
      <c r="C41" s="3">
        <f>+B41/B77</f>
        <v>0.17010816125860373</v>
      </c>
      <c r="D41" s="2" t="s">
        <v>45</v>
      </c>
      <c r="E41" s="2">
        <v>285</v>
      </c>
      <c r="F41" s="17">
        <f>+E41/E77</f>
        <v>0.22946859903381642</v>
      </c>
      <c r="G41" s="2">
        <v>458</v>
      </c>
      <c r="H41" s="17">
        <f>+G41/G77</f>
        <v>0.20328450954283178</v>
      </c>
      <c r="I41" s="2"/>
      <c r="J41" s="2"/>
    </row>
    <row r="42" spans="1:10">
      <c r="A42" s="2" t="s">
        <v>46</v>
      </c>
      <c r="B42" s="2"/>
      <c r="C42" s="3"/>
      <c r="D42" s="2" t="s">
        <v>46</v>
      </c>
      <c r="E42" s="2"/>
      <c r="F42" s="17"/>
      <c r="G42" s="2"/>
      <c r="H42" s="17"/>
      <c r="I42" s="2"/>
      <c r="J42" s="2"/>
    </row>
    <row r="43" spans="1:10">
      <c r="A43" s="4" t="s">
        <v>47</v>
      </c>
      <c r="B43" s="2"/>
      <c r="C43" s="3"/>
      <c r="D43" s="4" t="s">
        <v>47</v>
      </c>
      <c r="E43" s="2"/>
      <c r="F43" s="17"/>
      <c r="G43" s="2"/>
      <c r="H43" s="17"/>
      <c r="I43" s="2"/>
      <c r="J43" s="2"/>
    </row>
    <row r="44" spans="1:10">
      <c r="A44" s="2" t="s">
        <v>48</v>
      </c>
      <c r="B44" s="2">
        <v>15</v>
      </c>
      <c r="C44" s="3">
        <f>+B44/B77</f>
        <v>1.4749262536873156E-2</v>
      </c>
      <c r="D44" s="2" t="s">
        <v>48</v>
      </c>
      <c r="E44" s="2">
        <v>77</v>
      </c>
      <c r="F44" s="17">
        <f>+E44/E77</f>
        <v>6.1996779388083734E-2</v>
      </c>
      <c r="G44" s="2">
        <v>92</v>
      </c>
      <c r="H44" s="17">
        <f>+G44/G77</f>
        <v>4.0834442964935644E-2</v>
      </c>
      <c r="I44" s="2"/>
      <c r="J44" s="2"/>
    </row>
    <row r="45" spans="1:10">
      <c r="A45" s="2" t="s">
        <v>49</v>
      </c>
      <c r="B45" s="2">
        <v>23</v>
      </c>
      <c r="C45" s="3">
        <f>+B45/B77</f>
        <v>2.2615535889872172E-2</v>
      </c>
      <c r="D45" s="2" t="s">
        <v>49</v>
      </c>
      <c r="E45" s="2">
        <v>41</v>
      </c>
      <c r="F45" s="17">
        <f>+E45/E77</f>
        <v>3.3011272141706925E-2</v>
      </c>
      <c r="G45" s="2">
        <v>64</v>
      </c>
      <c r="H45" s="17">
        <f>+G45/G77</f>
        <v>2.8406569019085663E-2</v>
      </c>
      <c r="I45" s="2"/>
      <c r="J45" s="2"/>
    </row>
    <row r="46" spans="1:10">
      <c r="A46" s="2" t="s">
        <v>50</v>
      </c>
      <c r="B46" s="2"/>
      <c r="C46" s="3"/>
      <c r="D46" s="2" t="s">
        <v>50</v>
      </c>
      <c r="E46" s="2">
        <v>10</v>
      </c>
      <c r="F46" s="3"/>
      <c r="G46" s="2">
        <v>10</v>
      </c>
      <c r="H46" s="3"/>
      <c r="I46" s="2"/>
      <c r="J46" s="2"/>
    </row>
    <row r="47" spans="1:10">
      <c r="A47" s="2" t="s">
        <v>51</v>
      </c>
      <c r="B47" s="1">
        <f>SUM(B37:B46)</f>
        <v>211</v>
      </c>
      <c r="C47" s="14">
        <f>+B47/B77</f>
        <v>0.20747295968534907</v>
      </c>
      <c r="D47" s="2" t="s">
        <v>52</v>
      </c>
      <c r="E47" s="1">
        <f>SUM(E37:E46)</f>
        <v>417</v>
      </c>
      <c r="F47" s="14">
        <f>+E47/E77</f>
        <v>0.33574879227053139</v>
      </c>
      <c r="G47" s="15">
        <f>SUM(G37:G46)</f>
        <v>628</v>
      </c>
      <c r="H47" s="14">
        <f>+G47/G77</f>
        <v>0.27873945849977805</v>
      </c>
      <c r="I47" s="2"/>
      <c r="J47" s="2"/>
    </row>
    <row r="48" spans="1:10">
      <c r="A48" s="2"/>
      <c r="B48" s="2"/>
      <c r="C48" s="3"/>
      <c r="D48" s="2"/>
      <c r="E48" s="2"/>
      <c r="F48" s="3"/>
      <c r="G48" s="2"/>
      <c r="H48" s="3"/>
      <c r="I48" s="2"/>
      <c r="J48" s="2"/>
    </row>
    <row r="49" spans="1:10">
      <c r="A49" s="2" t="s">
        <v>53</v>
      </c>
      <c r="B49" s="2"/>
      <c r="C49" s="3"/>
      <c r="D49" s="2" t="s">
        <v>53</v>
      </c>
      <c r="E49" s="2"/>
      <c r="F49" s="3"/>
      <c r="G49" s="2"/>
      <c r="H49" s="3"/>
      <c r="I49" s="2"/>
      <c r="J49" s="2"/>
    </row>
    <row r="50" spans="1:10">
      <c r="A50" s="2" t="s">
        <v>54</v>
      </c>
      <c r="B50" s="2"/>
      <c r="C50" s="3"/>
      <c r="D50" s="2" t="s">
        <v>54</v>
      </c>
      <c r="E50" s="2"/>
      <c r="F50" s="3"/>
      <c r="G50" s="2"/>
      <c r="H50" s="3"/>
      <c r="I50" s="2"/>
      <c r="J50" s="2"/>
    </row>
    <row r="51" spans="1:10">
      <c r="A51" s="2" t="s">
        <v>55</v>
      </c>
      <c r="B51" s="2">
        <v>5</v>
      </c>
      <c r="C51" s="3"/>
      <c r="D51" s="2" t="s">
        <v>55</v>
      </c>
      <c r="E51" s="2">
        <v>11</v>
      </c>
      <c r="F51" s="3"/>
      <c r="G51" s="2">
        <v>16</v>
      </c>
      <c r="H51" s="3"/>
      <c r="I51" s="2"/>
      <c r="J51" s="2"/>
    </row>
    <row r="52" spans="1:10">
      <c r="A52" s="2" t="s">
        <v>56</v>
      </c>
      <c r="B52" s="2">
        <v>1</v>
      </c>
      <c r="C52" s="3"/>
      <c r="D52" s="2" t="s">
        <v>56</v>
      </c>
      <c r="E52" s="2"/>
      <c r="F52" s="3"/>
      <c r="G52" s="2">
        <v>1</v>
      </c>
      <c r="H52" s="3"/>
      <c r="I52" s="2"/>
      <c r="J52" s="2"/>
    </row>
    <row r="53" spans="1:10">
      <c r="A53" s="2" t="s">
        <v>57</v>
      </c>
      <c r="B53" s="2">
        <v>3</v>
      </c>
      <c r="C53" s="3"/>
      <c r="D53" s="2" t="s">
        <v>57</v>
      </c>
      <c r="E53" s="2"/>
      <c r="F53" s="3"/>
      <c r="G53" s="2">
        <v>3</v>
      </c>
      <c r="H53" s="3"/>
      <c r="I53" s="2"/>
      <c r="J53" s="2"/>
    </row>
    <row r="54" spans="1:10">
      <c r="A54" s="2" t="s">
        <v>58</v>
      </c>
      <c r="B54" s="2">
        <v>11</v>
      </c>
      <c r="C54" s="3"/>
      <c r="D54" s="2" t="s">
        <v>58</v>
      </c>
      <c r="E54" s="2">
        <v>8</v>
      </c>
      <c r="F54" s="3"/>
      <c r="G54" s="2">
        <v>19</v>
      </c>
      <c r="H54" s="3"/>
      <c r="I54" s="2"/>
      <c r="J54" s="2"/>
    </row>
    <row r="55" spans="1:10">
      <c r="A55" s="2" t="s">
        <v>107</v>
      </c>
      <c r="B55" s="2"/>
      <c r="C55" s="3"/>
      <c r="D55" s="2" t="s">
        <v>106</v>
      </c>
      <c r="E55" s="2">
        <v>1</v>
      </c>
      <c r="F55" s="3"/>
      <c r="G55" s="2">
        <v>1</v>
      </c>
      <c r="H55" s="3"/>
      <c r="I55" s="2"/>
      <c r="J55" s="2"/>
    </row>
    <row r="56" spans="1:10">
      <c r="A56" s="2" t="s">
        <v>60</v>
      </c>
      <c r="B56" s="2"/>
      <c r="C56" s="3"/>
      <c r="D56" s="2" t="s">
        <v>60</v>
      </c>
      <c r="E56" s="2"/>
      <c r="F56" s="3"/>
      <c r="G56" s="2"/>
      <c r="H56" s="3"/>
      <c r="I56" s="2"/>
      <c r="J56" s="2"/>
    </row>
    <row r="57" spans="1:10">
      <c r="A57" s="2" t="s">
        <v>61</v>
      </c>
      <c r="B57" s="2"/>
      <c r="C57" s="3"/>
      <c r="D57" s="2" t="s">
        <v>61</v>
      </c>
      <c r="E57" s="2"/>
      <c r="F57" s="3"/>
      <c r="G57" s="2"/>
      <c r="H57" s="3"/>
      <c r="I57" s="2"/>
      <c r="J57" s="2"/>
    </row>
    <row r="58" spans="1:10">
      <c r="A58" s="2" t="s">
        <v>62</v>
      </c>
      <c r="B58" s="2">
        <v>6</v>
      </c>
      <c r="C58" s="3"/>
      <c r="D58" s="2" t="s">
        <v>62</v>
      </c>
      <c r="E58" s="2">
        <v>10</v>
      </c>
      <c r="F58" s="3"/>
      <c r="G58" s="2">
        <v>16</v>
      </c>
      <c r="H58" s="3"/>
      <c r="I58" s="2"/>
      <c r="J58" s="2"/>
    </row>
    <row r="59" spans="1:10">
      <c r="A59" s="2" t="s">
        <v>63</v>
      </c>
      <c r="B59" s="2">
        <v>3</v>
      </c>
      <c r="C59" s="3"/>
      <c r="D59" s="2" t="s">
        <v>63</v>
      </c>
      <c r="E59" s="2"/>
      <c r="F59" s="3"/>
      <c r="G59" s="2">
        <v>3</v>
      </c>
      <c r="H59" s="3"/>
      <c r="I59" s="2"/>
      <c r="J59" s="2"/>
    </row>
    <row r="60" spans="1:10">
      <c r="A60" s="2" t="s">
        <v>64</v>
      </c>
      <c r="B60" s="2">
        <v>1</v>
      </c>
      <c r="C60" s="3"/>
      <c r="D60" s="2" t="s">
        <v>64</v>
      </c>
      <c r="E60" s="2"/>
      <c r="F60" s="3"/>
      <c r="G60" s="2">
        <v>1</v>
      </c>
      <c r="H60" s="3"/>
      <c r="I60" s="2"/>
      <c r="J60" s="2"/>
    </row>
    <row r="61" spans="1:10">
      <c r="A61" s="2" t="s">
        <v>65</v>
      </c>
      <c r="B61" s="1">
        <f>SUM(B49:B60)</f>
        <v>30</v>
      </c>
      <c r="C61" s="14">
        <f>+B61/B77</f>
        <v>2.9498525073746312E-2</v>
      </c>
      <c r="D61" s="2" t="s">
        <v>66</v>
      </c>
      <c r="E61" s="1">
        <f>SUM(E49:E60)</f>
        <v>30</v>
      </c>
      <c r="F61" s="14">
        <f>+E61/E77</f>
        <v>2.4154589371980676E-2</v>
      </c>
      <c r="G61" s="1">
        <f>SUM(G49:G60)</f>
        <v>60</v>
      </c>
      <c r="H61" s="14">
        <f>+G61/G77</f>
        <v>2.6631158455392809E-2</v>
      </c>
      <c r="I61" s="2"/>
      <c r="J61" s="2"/>
    </row>
    <row r="62" spans="1:10">
      <c r="A62" s="2"/>
      <c r="B62" s="2"/>
      <c r="C62" s="3"/>
      <c r="D62" s="2"/>
      <c r="E62" s="2"/>
      <c r="F62" s="3"/>
      <c r="G62" s="2"/>
      <c r="H62" s="3"/>
      <c r="I62" s="2"/>
      <c r="J62" s="2"/>
    </row>
    <row r="63" spans="1:10">
      <c r="A63" s="2" t="s">
        <v>67</v>
      </c>
      <c r="B63" s="2"/>
      <c r="C63" s="3"/>
      <c r="D63" s="2" t="s">
        <v>67</v>
      </c>
      <c r="E63" s="2"/>
      <c r="F63" s="3"/>
      <c r="G63" s="2"/>
      <c r="H63" s="3"/>
      <c r="I63" s="2"/>
      <c r="J63" s="2"/>
    </row>
    <row r="64" spans="1:10">
      <c r="A64" s="2" t="s">
        <v>68</v>
      </c>
      <c r="B64" s="2"/>
      <c r="C64" s="3"/>
      <c r="D64" s="2" t="s">
        <v>68</v>
      </c>
      <c r="E64" s="2"/>
      <c r="F64" s="3"/>
      <c r="G64" s="2"/>
      <c r="H64" s="3"/>
      <c r="I64" s="2"/>
      <c r="J64" s="2"/>
    </row>
    <row r="65" spans="1:10">
      <c r="A65" s="2" t="s">
        <v>69</v>
      </c>
      <c r="B65" s="2">
        <v>1</v>
      </c>
      <c r="C65" s="3"/>
      <c r="D65" s="2" t="s">
        <v>69</v>
      </c>
      <c r="E65" s="2"/>
      <c r="F65" s="3"/>
      <c r="G65" s="2">
        <v>1</v>
      </c>
      <c r="H65" s="3"/>
      <c r="I65" s="2"/>
      <c r="J65" s="2"/>
    </row>
    <row r="66" spans="1:10">
      <c r="A66" s="2" t="s">
        <v>70</v>
      </c>
      <c r="B66" s="2">
        <v>1</v>
      </c>
      <c r="C66" s="3"/>
      <c r="D66" s="2" t="s">
        <v>70</v>
      </c>
      <c r="E66" s="2">
        <v>1</v>
      </c>
      <c r="F66" s="3"/>
      <c r="G66" s="2">
        <v>2</v>
      </c>
      <c r="H66" s="3"/>
      <c r="I66" s="2"/>
      <c r="J66" s="2"/>
    </row>
    <row r="67" spans="1:10">
      <c r="A67" s="2" t="s">
        <v>71</v>
      </c>
      <c r="B67" s="2">
        <v>22</v>
      </c>
      <c r="C67" s="3">
        <f>+B67/B77</f>
        <v>2.1632251720747297E-2</v>
      </c>
      <c r="D67" s="2" t="s">
        <v>71</v>
      </c>
      <c r="E67" s="2">
        <v>14</v>
      </c>
      <c r="F67" s="3"/>
      <c r="G67" s="2">
        <v>36</v>
      </c>
      <c r="H67" s="3"/>
      <c r="I67" s="2"/>
      <c r="J67" s="2"/>
    </row>
    <row r="68" spans="1:10">
      <c r="A68" s="2" t="s">
        <v>72</v>
      </c>
      <c r="B68" s="1">
        <f>SUM(B63:B67)</f>
        <v>24</v>
      </c>
      <c r="C68" s="14">
        <f>+B68/B77</f>
        <v>2.359882005899705E-2</v>
      </c>
      <c r="D68" s="2" t="s">
        <v>73</v>
      </c>
      <c r="E68" s="1">
        <f>SUM(E63:E67)</f>
        <v>15</v>
      </c>
      <c r="F68" s="14">
        <f>+E68/E77</f>
        <v>1.2077294685990338E-2</v>
      </c>
      <c r="G68" s="1">
        <v>39</v>
      </c>
      <c r="H68" s="14">
        <f>+G68/G77</f>
        <v>1.7310252996005325E-2</v>
      </c>
      <c r="I68" s="2"/>
      <c r="J68" s="2"/>
    </row>
    <row r="69" spans="1:10">
      <c r="A69" s="2"/>
      <c r="B69" s="2"/>
      <c r="C69" s="3"/>
      <c r="D69" s="2"/>
      <c r="E69" s="2"/>
      <c r="F69" s="3"/>
      <c r="G69" s="2"/>
      <c r="H69" s="3"/>
      <c r="I69" s="2"/>
      <c r="J69" s="2"/>
    </row>
    <row r="70" spans="1:10">
      <c r="A70" s="2" t="s">
        <v>74</v>
      </c>
      <c r="B70" s="2">
        <v>1</v>
      </c>
      <c r="C70" s="3">
        <f>+B70/B77</f>
        <v>9.8328416912487715E-4</v>
      </c>
      <c r="D70" s="2" t="s">
        <v>74</v>
      </c>
      <c r="E70" s="2">
        <v>1</v>
      </c>
      <c r="F70" s="3"/>
      <c r="G70" s="2">
        <v>2</v>
      </c>
      <c r="H70" s="3"/>
      <c r="I70" s="2"/>
      <c r="J70" s="2"/>
    </row>
    <row r="71" spans="1:10">
      <c r="A71" s="2" t="s">
        <v>75</v>
      </c>
      <c r="B71" s="2"/>
      <c r="C71" s="3"/>
      <c r="D71" s="2" t="s">
        <v>75</v>
      </c>
      <c r="E71" s="2"/>
      <c r="F71" s="3"/>
      <c r="G71" s="2"/>
      <c r="H71" s="3"/>
      <c r="I71" s="2"/>
      <c r="J71" s="2"/>
    </row>
    <row r="72" spans="1:10">
      <c r="A72" s="2" t="s">
        <v>76</v>
      </c>
      <c r="B72" s="2"/>
      <c r="C72" s="3"/>
      <c r="D72" s="2" t="s">
        <v>77</v>
      </c>
      <c r="E72" s="2"/>
      <c r="F72" s="3"/>
      <c r="G72" s="2"/>
      <c r="H72" s="3"/>
      <c r="I72" s="2"/>
      <c r="J72" s="2"/>
    </row>
    <row r="73" spans="1:10">
      <c r="A73" s="2" t="s">
        <v>78</v>
      </c>
      <c r="B73" s="2"/>
      <c r="C73" s="3"/>
      <c r="D73" s="2" t="s">
        <v>78</v>
      </c>
      <c r="E73" s="2">
        <v>4</v>
      </c>
      <c r="F73" s="3"/>
      <c r="G73" s="2">
        <v>4</v>
      </c>
      <c r="H73" s="3"/>
      <c r="I73" s="2"/>
      <c r="J73" s="2"/>
    </row>
    <row r="74" spans="1:10">
      <c r="A74" s="2" t="s">
        <v>79</v>
      </c>
      <c r="B74" s="2"/>
      <c r="C74" s="3"/>
      <c r="D74" s="2" t="s">
        <v>79</v>
      </c>
      <c r="E74" s="2"/>
      <c r="F74" s="3"/>
      <c r="G74" s="2"/>
      <c r="H74" s="3"/>
      <c r="I74" s="2"/>
      <c r="J74" s="2"/>
    </row>
    <row r="75" spans="1:10">
      <c r="A75" s="2" t="s">
        <v>80</v>
      </c>
      <c r="B75" s="1">
        <f>SUM(B70:B74)</f>
        <v>1</v>
      </c>
      <c r="C75" s="14">
        <f>+B75/B77</f>
        <v>9.8328416912487715E-4</v>
      </c>
      <c r="D75" s="2" t="s">
        <v>80</v>
      </c>
      <c r="E75" s="16">
        <v>5</v>
      </c>
      <c r="F75" s="14">
        <f>+E75/E77</f>
        <v>4.0257648953301124E-3</v>
      </c>
      <c r="G75" s="1">
        <v>6</v>
      </c>
      <c r="H75" s="18">
        <f>+G75/G77</f>
        <v>2.6631158455392811E-3</v>
      </c>
      <c r="I75" s="2"/>
      <c r="J75" s="2"/>
    </row>
    <row r="76" spans="1:10">
      <c r="A76" s="2"/>
      <c r="B76" s="2"/>
      <c r="C76" s="3"/>
      <c r="D76" s="2"/>
      <c r="E76" s="2"/>
      <c r="F76" s="3"/>
      <c r="G76" s="2"/>
      <c r="H76" s="3"/>
      <c r="I76" s="2"/>
      <c r="J76" s="2"/>
    </row>
    <row r="77" spans="1:10">
      <c r="A77" s="2" t="s">
        <v>81</v>
      </c>
      <c r="B77" s="1">
        <v>1017</v>
      </c>
      <c r="C77" s="14">
        <v>1</v>
      </c>
      <c r="D77" s="2" t="s">
        <v>81</v>
      </c>
      <c r="E77" s="15">
        <v>1242</v>
      </c>
      <c r="F77" s="14">
        <f>+E77/E77</f>
        <v>1</v>
      </c>
      <c r="G77" s="15">
        <v>2253</v>
      </c>
      <c r="H77" s="3">
        <f>SUM(H12+H35+H47+H61+H68)</f>
        <v>0.99999999999999978</v>
      </c>
      <c r="I77" s="2"/>
      <c r="J77" s="2"/>
    </row>
    <row r="78" spans="1:10">
      <c r="A78" s="2"/>
      <c r="B78" s="2" t="s">
        <v>110</v>
      </c>
      <c r="C78" s="2"/>
      <c r="D78" s="2"/>
      <c r="E78" s="2"/>
      <c r="F78" s="2"/>
      <c r="G78" s="2"/>
      <c r="H78" s="3"/>
      <c r="I78" s="2"/>
      <c r="J78" s="2"/>
    </row>
    <row r="79" spans="1:10">
      <c r="A79" s="4"/>
      <c r="B79" s="2"/>
      <c r="C79" s="2"/>
      <c r="D79" s="2"/>
      <c r="E79" s="2"/>
      <c r="F79" s="2"/>
      <c r="G79" s="2"/>
      <c r="H79" s="3"/>
      <c r="I79" s="2"/>
      <c r="J79" s="2"/>
    </row>
    <row r="80" spans="1:10">
      <c r="A80" s="4"/>
      <c r="B80" s="2"/>
      <c r="C80" s="2"/>
      <c r="D80" s="2"/>
      <c r="E80" s="2"/>
      <c r="F80" s="2"/>
      <c r="G80" s="2"/>
      <c r="H80" s="3"/>
      <c r="I80" s="2"/>
      <c r="J80" s="2"/>
    </row>
    <row r="81" spans="1:10">
      <c r="A81" s="4"/>
      <c r="B81" s="2"/>
      <c r="C81" s="2"/>
      <c r="D81" s="2"/>
      <c r="E81" s="2"/>
      <c r="F81" s="2"/>
      <c r="G81" s="2"/>
      <c r="H81" s="3"/>
      <c r="I81" s="2"/>
      <c r="J81" s="2"/>
    </row>
    <row r="82" spans="1:10">
      <c r="A82" s="4"/>
      <c r="B82" s="2"/>
      <c r="C82" s="2"/>
      <c r="D82" s="2"/>
      <c r="E82" s="2"/>
      <c r="F82" s="2"/>
      <c r="G82" s="2"/>
      <c r="H82" s="3"/>
      <c r="I82" s="2"/>
      <c r="J82" s="2"/>
    </row>
  </sheetData>
  <pageMargins left="0.45" right="0.45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4:M30"/>
  <sheetViews>
    <sheetView workbookViewId="0">
      <selection activeCell="C21" sqref="C21"/>
    </sheetView>
  </sheetViews>
  <sheetFormatPr defaultRowHeight="15"/>
  <cols>
    <col min="1" max="1" width="17.5703125" customWidth="1"/>
    <col min="2" max="2" width="2.140625" customWidth="1"/>
    <col min="3" max="3" width="14.85546875" customWidth="1"/>
  </cols>
  <sheetData>
    <row r="4" spans="1:13">
      <c r="A4" s="1">
        <v>2010</v>
      </c>
      <c r="B4" s="1"/>
      <c r="C4" s="1"/>
      <c r="D4" s="1" t="s">
        <v>82</v>
      </c>
      <c r="E4" s="1"/>
      <c r="F4" s="1" t="s">
        <v>82</v>
      </c>
      <c r="G4" s="1"/>
      <c r="H4" s="1"/>
      <c r="I4" s="5" t="s">
        <v>6</v>
      </c>
      <c r="J4" s="2"/>
      <c r="K4" s="2"/>
      <c r="L4" s="2"/>
      <c r="M4" s="2"/>
    </row>
    <row r="5" spans="1:13">
      <c r="A5" s="1"/>
      <c r="B5" s="1"/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/>
      <c r="I5" s="5" t="s">
        <v>88</v>
      </c>
      <c r="J5" s="2"/>
      <c r="K5" s="2"/>
      <c r="L5" s="2"/>
      <c r="M5" s="2"/>
    </row>
    <row r="6" spans="1:13">
      <c r="A6" s="2" t="s">
        <v>7</v>
      </c>
      <c r="B6" s="2"/>
      <c r="C6" s="2">
        <v>645</v>
      </c>
      <c r="D6" s="3">
        <f>+C6/C14</f>
        <v>0.63421828908554567</v>
      </c>
      <c r="E6" s="2">
        <v>533</v>
      </c>
      <c r="F6" s="3">
        <f>+E6/E14</f>
        <v>0.42914653784219003</v>
      </c>
      <c r="G6" s="2">
        <v>1178</v>
      </c>
      <c r="H6" s="2"/>
      <c r="I6" s="3">
        <f>+G6/G14</f>
        <v>0.52146967684816292</v>
      </c>
      <c r="J6" s="2"/>
      <c r="L6" s="2" t="s">
        <v>89</v>
      </c>
      <c r="M6" s="2"/>
    </row>
    <row r="7" spans="1:13">
      <c r="A7" s="2" t="s">
        <v>90</v>
      </c>
      <c r="B7" s="2"/>
      <c r="C7" s="2">
        <v>106</v>
      </c>
      <c r="D7" s="3">
        <f>+C7/C14</f>
        <v>0.10422812192723697</v>
      </c>
      <c r="E7" s="2">
        <v>242</v>
      </c>
      <c r="F7" s="3">
        <f>+E7/E14</f>
        <v>0.19484702093397746</v>
      </c>
      <c r="G7" s="2">
        <v>348</v>
      </c>
      <c r="H7" s="2"/>
      <c r="I7" s="3">
        <f>+G7/G14</f>
        <v>0.15405046480743692</v>
      </c>
      <c r="J7" s="2"/>
      <c r="K7" s="2" t="s">
        <v>91</v>
      </c>
      <c r="L7" s="2">
        <v>94</v>
      </c>
      <c r="M7" s="3">
        <f>94/2259</f>
        <v>4.1611332447985837E-2</v>
      </c>
    </row>
    <row r="8" spans="1:13">
      <c r="A8" s="2" t="s">
        <v>45</v>
      </c>
      <c r="B8" s="2"/>
      <c r="C8" s="2">
        <v>173</v>
      </c>
      <c r="D8" s="3">
        <f>+C8/C14</f>
        <v>0.17010816125860373</v>
      </c>
      <c r="E8" s="2">
        <v>289</v>
      </c>
      <c r="F8" s="3">
        <f>+E8/E14</f>
        <v>0.23268921095008052</v>
      </c>
      <c r="G8" s="2">
        <v>462</v>
      </c>
      <c r="H8" s="2"/>
      <c r="I8" s="3">
        <f>+G8/G14</f>
        <v>0.20451527224435592</v>
      </c>
      <c r="J8" s="2"/>
      <c r="K8" s="2"/>
      <c r="L8" s="2"/>
      <c r="M8" s="2"/>
    </row>
    <row r="9" spans="1:13">
      <c r="A9" s="2" t="s">
        <v>48</v>
      </c>
      <c r="B9" s="2"/>
      <c r="C9" s="2">
        <v>15</v>
      </c>
      <c r="D9" s="3">
        <f>+C9/C14</f>
        <v>1.4749262536873156E-2</v>
      </c>
      <c r="E9" s="2">
        <v>77</v>
      </c>
      <c r="F9" s="3">
        <f>+E9/E14</f>
        <v>6.1996779388083734E-2</v>
      </c>
      <c r="G9" s="2">
        <v>92</v>
      </c>
      <c r="H9" s="2"/>
      <c r="I9" s="3">
        <f>+G9/G14</f>
        <v>4.072598494909252E-2</v>
      </c>
      <c r="J9" s="2"/>
      <c r="K9" s="2"/>
      <c r="L9" s="2"/>
      <c r="M9" s="2"/>
    </row>
    <row r="10" spans="1:13">
      <c r="A10" s="2" t="s">
        <v>92</v>
      </c>
      <c r="B10" s="2"/>
      <c r="C10" s="2">
        <v>23</v>
      </c>
      <c r="D10" s="3">
        <f>+C10/C14</f>
        <v>2.2615535889872172E-2</v>
      </c>
      <c r="E10" s="2">
        <v>51</v>
      </c>
      <c r="F10" s="3">
        <f>+E10/E14</f>
        <v>4.1062801932367152E-2</v>
      </c>
      <c r="G10" s="2">
        <v>74</v>
      </c>
      <c r="H10" s="2"/>
      <c r="I10" s="3">
        <f>+G10/G14</f>
        <v>3.2757857459052679E-2</v>
      </c>
      <c r="J10" s="2"/>
      <c r="K10" s="2"/>
      <c r="L10" s="2"/>
      <c r="M10" s="2"/>
    </row>
    <row r="11" spans="1:13">
      <c r="A11" s="2" t="s">
        <v>71</v>
      </c>
      <c r="B11" s="2"/>
      <c r="C11" s="2">
        <v>24</v>
      </c>
      <c r="D11" s="3">
        <f>+C11/C14</f>
        <v>2.359882005899705E-2</v>
      </c>
      <c r="E11" s="2">
        <v>15</v>
      </c>
      <c r="F11" s="3">
        <f>+E11/E14</f>
        <v>1.2077294685990338E-2</v>
      </c>
      <c r="G11" s="2">
        <v>39</v>
      </c>
      <c r="H11" s="2"/>
      <c r="I11" s="3">
        <f>+G11/G14</f>
        <v>1.7264276228419653E-2</v>
      </c>
      <c r="J11" s="2"/>
      <c r="K11" s="2"/>
      <c r="L11" s="2"/>
      <c r="M11" s="2"/>
    </row>
    <row r="12" spans="1:13">
      <c r="A12" s="2" t="s">
        <v>59</v>
      </c>
      <c r="B12" s="2"/>
      <c r="C12" s="2">
        <v>30</v>
      </c>
      <c r="D12" s="3">
        <f>+C12/C14</f>
        <v>2.9498525073746312E-2</v>
      </c>
      <c r="E12" s="2">
        <v>30</v>
      </c>
      <c r="F12" s="3">
        <f>+E12/E14</f>
        <v>2.4154589371980676E-2</v>
      </c>
      <c r="G12" s="2">
        <v>60</v>
      </c>
      <c r="H12" s="2"/>
      <c r="I12" s="3">
        <f>+G12/G14</f>
        <v>2.6560424966799469E-2</v>
      </c>
      <c r="J12" s="2"/>
      <c r="K12" s="2"/>
      <c r="L12" s="2"/>
      <c r="M12" s="2"/>
    </row>
    <row r="13" spans="1:13">
      <c r="A13" s="4" t="s">
        <v>93</v>
      </c>
      <c r="B13" s="2"/>
      <c r="C13" s="2">
        <v>1</v>
      </c>
      <c r="D13" s="3">
        <f>+C13/C14</f>
        <v>9.8328416912487715E-4</v>
      </c>
      <c r="E13" s="2">
        <v>5</v>
      </c>
      <c r="F13" s="3">
        <f>+E13/E14</f>
        <v>4.0257648953301124E-3</v>
      </c>
      <c r="G13" s="2">
        <v>6</v>
      </c>
      <c r="H13" s="2"/>
      <c r="I13" s="3">
        <f>+G13/G14</f>
        <v>2.6560424966799467E-3</v>
      </c>
      <c r="J13" s="2"/>
      <c r="K13" s="2"/>
      <c r="L13" s="2"/>
      <c r="M13" s="2"/>
    </row>
    <row r="14" spans="1:13">
      <c r="A14" s="4" t="s">
        <v>94</v>
      </c>
      <c r="B14" s="2"/>
      <c r="C14" s="2">
        <f>SUM(C6:C13)</f>
        <v>1017</v>
      </c>
      <c r="D14" s="3">
        <f>SUM(D6:D13)</f>
        <v>0.99999999999999989</v>
      </c>
      <c r="E14" s="2">
        <f>SUM(E6:E13)</f>
        <v>1242</v>
      </c>
      <c r="F14" s="3">
        <f>SUM(F6:F13)</f>
        <v>1</v>
      </c>
      <c r="G14" s="2">
        <f>SUM(G6:G13)</f>
        <v>2259</v>
      </c>
      <c r="H14" s="2"/>
      <c r="I14" s="3">
        <f>SUM(I6:I13)</f>
        <v>1</v>
      </c>
      <c r="J14" s="2"/>
      <c r="K14" s="4"/>
      <c r="L14" s="2"/>
      <c r="M14" s="2"/>
    </row>
    <row r="15" spans="1:1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3">
      <c r="A16" s="4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>
      <c r="A22" s="1"/>
      <c r="B22" s="1"/>
      <c r="C22" s="1"/>
      <c r="D22" s="1"/>
      <c r="E22" s="5"/>
      <c r="F22" s="5"/>
      <c r="G22" s="5"/>
      <c r="H22" s="5"/>
      <c r="I22" s="5"/>
      <c r="J22" s="2"/>
      <c r="K22" s="2"/>
      <c r="L22" s="2"/>
      <c r="M22" s="2"/>
    </row>
    <row r="23" spans="1:13">
      <c r="A23" s="1"/>
      <c r="B23" s="1"/>
      <c r="C23" s="1"/>
      <c r="D23" s="5"/>
      <c r="E23" s="5"/>
      <c r="F23" s="5"/>
      <c r="G23" s="5"/>
      <c r="H23" s="2"/>
      <c r="I23" s="5"/>
      <c r="J23" s="2"/>
      <c r="K23" s="2"/>
      <c r="L23" s="2"/>
      <c r="M23" s="2"/>
    </row>
    <row r="24" spans="1:13">
      <c r="A24" s="1"/>
      <c r="B24" s="1"/>
      <c r="C24" s="1"/>
      <c r="D24" s="5"/>
      <c r="E24" s="5"/>
      <c r="F24" s="5"/>
      <c r="G24" s="5"/>
      <c r="H24" s="2"/>
      <c r="I24" s="5"/>
      <c r="J24" s="2"/>
      <c r="K24" s="2"/>
      <c r="L24" s="2"/>
      <c r="M24" s="2"/>
    </row>
    <row r="25" spans="1:13">
      <c r="A25" s="2"/>
      <c r="B25" s="2"/>
      <c r="C25" s="2"/>
      <c r="D25" s="2"/>
      <c r="E25" s="2"/>
      <c r="F25" s="2"/>
      <c r="G25" s="2"/>
      <c r="H25" s="2"/>
      <c r="I25" s="3"/>
      <c r="J25" s="2"/>
      <c r="K25" s="2"/>
      <c r="L25" s="2"/>
      <c r="M25" s="2"/>
    </row>
    <row r="26" spans="1:13">
      <c r="A26" s="2"/>
      <c r="B26" s="2"/>
      <c r="C26" s="2"/>
      <c r="D26" s="2"/>
      <c r="E26" s="2"/>
      <c r="F26" s="2"/>
      <c r="G26" s="2"/>
      <c r="H26" s="2"/>
      <c r="I26" s="3"/>
      <c r="J26" s="2"/>
      <c r="K26" s="2"/>
      <c r="L26" s="2"/>
      <c r="M26" s="2"/>
    </row>
    <row r="27" spans="1:13">
      <c r="A27" s="2"/>
      <c r="B27" s="2"/>
      <c r="C27" s="2"/>
      <c r="D27" s="2"/>
      <c r="E27" s="2"/>
      <c r="F27" s="2"/>
      <c r="G27" s="5"/>
      <c r="H27" s="2"/>
      <c r="I27" s="3"/>
      <c r="J27" s="2"/>
      <c r="K27" s="2"/>
      <c r="L27" s="2"/>
      <c r="M27" s="2"/>
    </row>
    <row r="28" spans="1:13">
      <c r="A28" s="2"/>
      <c r="B28" s="2"/>
      <c r="C28" s="2"/>
      <c r="D28" s="2"/>
      <c r="E28" s="2"/>
      <c r="F28" s="2"/>
      <c r="G28" s="2"/>
      <c r="H28" s="2"/>
      <c r="I28" s="3"/>
      <c r="J28" s="2"/>
      <c r="K28" s="2"/>
      <c r="L28" s="2"/>
      <c r="M28" s="2"/>
    </row>
    <row r="29" spans="1:13">
      <c r="A29" s="2"/>
      <c r="B29" s="2"/>
      <c r="C29" s="2"/>
      <c r="D29" s="2"/>
      <c r="E29" s="2"/>
      <c r="F29" s="2"/>
      <c r="G29" s="2"/>
      <c r="H29" s="2"/>
      <c r="I29" s="3"/>
      <c r="J29" s="2"/>
      <c r="K29" s="2"/>
      <c r="L29" s="2"/>
      <c r="M29" s="2"/>
    </row>
    <row r="30" spans="1:13">
      <c r="A30" s="2"/>
      <c r="B30" s="2"/>
      <c r="C30" s="2"/>
      <c r="D30" s="2"/>
      <c r="E30" s="2"/>
      <c r="F30" s="2"/>
      <c r="G30" s="2"/>
      <c r="H30" s="2"/>
      <c r="I30" s="3"/>
      <c r="J30" s="2"/>
      <c r="K30" s="2"/>
      <c r="L30" s="2"/>
      <c r="M30" s="2"/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05"/>
  <sheetViews>
    <sheetView tabSelected="1" view="pageLayout" topLeftCell="A92" zoomScaleNormal="100" workbookViewId="0">
      <selection activeCell="H99" sqref="H99"/>
    </sheetView>
  </sheetViews>
  <sheetFormatPr defaultRowHeight="15"/>
  <sheetData>
    <row r="1" spans="1:9">
      <c r="A1" s="1"/>
      <c r="B1" s="1"/>
      <c r="C1" s="1" t="s">
        <v>82</v>
      </c>
      <c r="D1" s="1"/>
      <c r="E1" s="1" t="s">
        <v>82</v>
      </c>
      <c r="F1" s="1"/>
      <c r="G1" s="1"/>
    </row>
    <row r="2" spans="1:9">
      <c r="A2" s="1"/>
      <c r="B2" s="1" t="s">
        <v>83</v>
      </c>
      <c r="C2" s="1" t="s">
        <v>84</v>
      </c>
      <c r="D2" s="1" t="s">
        <v>85</v>
      </c>
      <c r="E2" s="1" t="s">
        <v>86</v>
      </c>
      <c r="F2" s="1" t="s">
        <v>87</v>
      </c>
      <c r="G2" s="1"/>
    </row>
    <row r="3" spans="1:9">
      <c r="A3" s="2"/>
      <c r="B3" s="2">
        <v>645</v>
      </c>
      <c r="C3" s="3">
        <f>+'Dir. App. Disp.'!B3/B11</f>
        <v>0.63421828908554567</v>
      </c>
      <c r="D3" s="2">
        <v>533</v>
      </c>
      <c r="E3" s="3">
        <f>+D3/D11</f>
        <v>0.42914653784219003</v>
      </c>
      <c r="F3" s="2">
        <v>1178</v>
      </c>
      <c r="G3" s="3">
        <f>+F3/F11</f>
        <v>0.52146967684816292</v>
      </c>
      <c r="H3" s="36" t="s">
        <v>7</v>
      </c>
      <c r="I3" s="37"/>
    </row>
    <row r="4" spans="1:9">
      <c r="A4" s="2"/>
      <c r="B4" s="2">
        <v>106</v>
      </c>
      <c r="C4" s="3">
        <f>+B4/B11</f>
        <v>0.10422812192723697</v>
      </c>
      <c r="D4" s="2">
        <v>242</v>
      </c>
      <c r="E4" s="3">
        <f>+D4/D11</f>
        <v>0.19484702093397746</v>
      </c>
      <c r="F4" s="2">
        <v>348</v>
      </c>
      <c r="G4" s="3">
        <f>+F4/F11</f>
        <v>0.15405046480743692</v>
      </c>
      <c r="H4" s="36" t="s">
        <v>16</v>
      </c>
      <c r="I4" s="37"/>
    </row>
    <row r="5" spans="1:9">
      <c r="A5" s="2"/>
      <c r="B5" s="2">
        <v>173</v>
      </c>
      <c r="C5" s="3">
        <f>+B5/B11</f>
        <v>0.17010816125860373</v>
      </c>
      <c r="D5" s="2">
        <v>289</v>
      </c>
      <c r="E5" s="3">
        <f>+D5/D11</f>
        <v>0.23268921095008052</v>
      </c>
      <c r="F5" s="2">
        <v>462</v>
      </c>
      <c r="G5" s="3">
        <f>+F5/F11</f>
        <v>0.20451527224435592</v>
      </c>
      <c r="H5" s="36" t="s">
        <v>45</v>
      </c>
      <c r="I5" s="37"/>
    </row>
    <row r="6" spans="1:9">
      <c r="A6" s="2"/>
      <c r="B6" s="2">
        <v>15</v>
      </c>
      <c r="C6" s="3">
        <f>+B6/B11</f>
        <v>1.4749262536873156E-2</v>
      </c>
      <c r="D6" s="2">
        <v>77</v>
      </c>
      <c r="E6" s="3">
        <f>+D6/D11</f>
        <v>6.1996779388083734E-2</v>
      </c>
      <c r="F6" s="2">
        <v>92</v>
      </c>
      <c r="G6" s="3">
        <f>+F6/F11</f>
        <v>4.072598494909252E-2</v>
      </c>
      <c r="H6" s="36" t="s">
        <v>48</v>
      </c>
      <c r="I6" s="37"/>
    </row>
    <row r="7" spans="1:9">
      <c r="A7" s="2"/>
      <c r="B7" s="2">
        <v>23</v>
      </c>
      <c r="C7" s="3">
        <f>+B7/B11</f>
        <v>2.2615535889872172E-2</v>
      </c>
      <c r="D7" s="2">
        <v>51</v>
      </c>
      <c r="E7" s="3">
        <f>+D7/D11</f>
        <v>4.1062801932367152E-2</v>
      </c>
      <c r="F7" s="2">
        <v>74</v>
      </c>
      <c r="G7" s="3">
        <f>+F7/F11</f>
        <v>3.2757857459052679E-2</v>
      </c>
      <c r="H7" s="36" t="s">
        <v>92</v>
      </c>
      <c r="I7" s="37"/>
    </row>
    <row r="8" spans="1:9">
      <c r="A8" s="2"/>
      <c r="B8" s="2">
        <v>24</v>
      </c>
      <c r="C8" s="3">
        <f>+B8/B11</f>
        <v>2.359882005899705E-2</v>
      </c>
      <c r="D8" s="2">
        <v>15</v>
      </c>
      <c r="E8" s="3">
        <f>+D8/D11</f>
        <v>1.2077294685990338E-2</v>
      </c>
      <c r="F8" s="2">
        <v>39</v>
      </c>
      <c r="G8" s="3">
        <f>+F8/F11</f>
        <v>1.7264276228419653E-2</v>
      </c>
      <c r="H8" s="36" t="s">
        <v>71</v>
      </c>
      <c r="I8" s="37"/>
    </row>
    <row r="9" spans="1:9">
      <c r="A9" s="2"/>
      <c r="B9" s="2">
        <v>30</v>
      </c>
      <c r="C9" s="3">
        <f>+B9/B11</f>
        <v>2.9498525073746312E-2</v>
      </c>
      <c r="D9" s="2">
        <v>30</v>
      </c>
      <c r="E9" s="3">
        <f>+D9/D11</f>
        <v>2.4154589371980676E-2</v>
      </c>
      <c r="F9" s="2">
        <v>60</v>
      </c>
      <c r="G9" s="3">
        <f>+F9/F11</f>
        <v>2.6560424966799469E-2</v>
      </c>
      <c r="H9" s="36" t="s">
        <v>59</v>
      </c>
      <c r="I9" s="37"/>
    </row>
    <row r="10" spans="1:9">
      <c r="A10" s="2"/>
      <c r="B10" s="2">
        <v>1</v>
      </c>
      <c r="C10" s="3">
        <f>+B10/B11</f>
        <v>9.8328416912487715E-4</v>
      </c>
      <c r="D10" s="2">
        <v>5</v>
      </c>
      <c r="E10" s="3">
        <f>+D10/D11</f>
        <v>4.0257648953301124E-3</v>
      </c>
      <c r="F10" s="2">
        <v>6</v>
      </c>
      <c r="G10" s="3">
        <f>+F10/F11</f>
        <v>2.6560424966799467E-3</v>
      </c>
      <c r="H10" s="36" t="s">
        <v>101</v>
      </c>
      <c r="I10" s="37"/>
    </row>
    <row r="11" spans="1:9">
      <c r="A11" s="6"/>
      <c r="B11" s="6">
        <f t="shared" ref="B11:G11" si="0">SUM(B3:B10)</f>
        <v>1017</v>
      </c>
      <c r="C11" s="21">
        <f t="shared" si="0"/>
        <v>0.99999999999999989</v>
      </c>
      <c r="D11" s="6">
        <f t="shared" si="0"/>
        <v>1242</v>
      </c>
      <c r="E11" s="21">
        <f t="shared" si="0"/>
        <v>1</v>
      </c>
      <c r="F11" s="6">
        <f t="shared" si="0"/>
        <v>2259</v>
      </c>
      <c r="G11" s="21">
        <f t="shared" si="0"/>
        <v>1</v>
      </c>
      <c r="H11" s="42" t="s">
        <v>87</v>
      </c>
      <c r="I11" s="43"/>
    </row>
    <row r="47" spans="1:9">
      <c r="A47" s="20"/>
      <c r="B47" s="20"/>
      <c r="C47" s="20"/>
      <c r="D47" s="20"/>
      <c r="E47" s="20"/>
      <c r="F47" s="20"/>
      <c r="G47" s="20"/>
      <c r="H47" s="20"/>
    </row>
    <row r="48" spans="1:9">
      <c r="A48" s="7"/>
      <c r="C48" s="28"/>
      <c r="D48" s="29"/>
      <c r="E48" s="29"/>
      <c r="F48" s="29"/>
      <c r="G48" s="30"/>
      <c r="I48" s="13"/>
    </row>
    <row r="49" spans="1:9">
      <c r="A49" s="7"/>
      <c r="C49" s="31" t="s">
        <v>108</v>
      </c>
      <c r="D49" s="32"/>
      <c r="E49" s="32"/>
      <c r="F49" s="32"/>
      <c r="G49" s="33"/>
      <c r="I49" s="13"/>
    </row>
    <row r="50" spans="1:9">
      <c r="A50" s="7"/>
      <c r="C50" s="26"/>
      <c r="D50" s="40"/>
      <c r="E50" s="40"/>
      <c r="F50" s="40"/>
      <c r="G50" s="41"/>
      <c r="H50" s="19"/>
    </row>
    <row r="51" spans="1:9">
      <c r="A51" s="7"/>
      <c r="C51" s="34" t="s">
        <v>103</v>
      </c>
      <c r="D51" s="34"/>
      <c r="E51" s="35" t="s">
        <v>83</v>
      </c>
      <c r="F51" s="35" t="s">
        <v>85</v>
      </c>
      <c r="G51" s="35" t="s">
        <v>87</v>
      </c>
      <c r="H51" s="19"/>
    </row>
    <row r="52" spans="1:9">
      <c r="A52" s="7"/>
      <c r="C52" s="36" t="s">
        <v>7</v>
      </c>
      <c r="D52" s="37"/>
      <c r="E52" s="38">
        <v>645</v>
      </c>
      <c r="F52" s="38">
        <v>533</v>
      </c>
      <c r="G52" s="39">
        <v>1178</v>
      </c>
      <c r="H52" s="8"/>
    </row>
    <row r="53" spans="1:9">
      <c r="A53" s="7"/>
      <c r="C53" s="36" t="s">
        <v>16</v>
      </c>
      <c r="D53" s="37"/>
      <c r="E53" s="39">
        <v>106</v>
      </c>
      <c r="F53" s="39">
        <v>242</v>
      </c>
      <c r="G53" s="39">
        <v>348</v>
      </c>
      <c r="H53" s="8"/>
    </row>
    <row r="54" spans="1:9">
      <c r="A54" s="7"/>
      <c r="C54" s="36" t="s">
        <v>45</v>
      </c>
      <c r="D54" s="37"/>
      <c r="E54" s="39">
        <v>173</v>
      </c>
      <c r="F54" s="39">
        <v>289</v>
      </c>
      <c r="G54" s="39">
        <v>462</v>
      </c>
      <c r="H54" s="8"/>
    </row>
    <row r="55" spans="1:9">
      <c r="A55" s="7"/>
      <c r="C55" s="36" t="s">
        <v>71</v>
      </c>
      <c r="D55" s="37"/>
      <c r="E55" s="39">
        <v>24</v>
      </c>
      <c r="F55" s="39">
        <v>15</v>
      </c>
      <c r="G55" s="39">
        <v>39</v>
      </c>
      <c r="H55" s="8"/>
    </row>
    <row r="56" spans="1:9">
      <c r="A56" s="7"/>
      <c r="C56" s="36" t="s">
        <v>92</v>
      </c>
      <c r="D56" s="37"/>
      <c r="E56" s="39">
        <v>23</v>
      </c>
      <c r="F56" s="39">
        <v>51</v>
      </c>
      <c r="G56" s="39">
        <v>74</v>
      </c>
      <c r="H56" s="8"/>
    </row>
    <row r="57" spans="1:9">
      <c r="A57" s="7"/>
      <c r="C57" s="36" t="s">
        <v>59</v>
      </c>
      <c r="D57" s="37"/>
      <c r="E57" s="39">
        <v>30</v>
      </c>
      <c r="F57" s="39">
        <v>30</v>
      </c>
      <c r="G57" s="39">
        <v>60</v>
      </c>
      <c r="H57" s="8"/>
    </row>
    <row r="58" spans="1:9">
      <c r="A58" s="7"/>
      <c r="C58" s="36" t="s">
        <v>48</v>
      </c>
      <c r="D58" s="37"/>
      <c r="E58" s="39">
        <v>15</v>
      </c>
      <c r="F58" s="39">
        <v>77</v>
      </c>
      <c r="G58" s="39">
        <v>92</v>
      </c>
      <c r="H58" s="8"/>
    </row>
    <row r="59" spans="1:9">
      <c r="A59" s="7"/>
      <c r="C59" s="36" t="s">
        <v>101</v>
      </c>
      <c r="D59" s="37"/>
      <c r="E59" s="39">
        <v>1</v>
      </c>
      <c r="F59" s="39">
        <v>5</v>
      </c>
      <c r="G59" s="39">
        <v>6</v>
      </c>
      <c r="H59" s="8"/>
    </row>
    <row r="60" spans="1:9">
      <c r="A60" s="7"/>
      <c r="C60" s="42" t="s">
        <v>87</v>
      </c>
      <c r="D60" s="43"/>
      <c r="E60" s="44">
        <f>SUM(E52:E59)</f>
        <v>1017</v>
      </c>
      <c r="F60" s="44">
        <f t="shared" ref="F60:G60" si="1">SUM(F52:F59)</f>
        <v>1242</v>
      </c>
      <c r="G60" s="44">
        <f t="shared" si="1"/>
        <v>2259</v>
      </c>
      <c r="H60" s="8"/>
    </row>
    <row r="61" spans="1:9">
      <c r="A61" s="7"/>
      <c r="C61" s="25"/>
      <c r="D61" s="25"/>
      <c r="E61" s="25"/>
      <c r="F61" s="25"/>
      <c r="G61" s="25"/>
      <c r="H61" s="8"/>
    </row>
    <row r="62" spans="1:9">
      <c r="A62" s="7"/>
      <c r="C62" s="20"/>
      <c r="D62" s="20"/>
      <c r="E62" s="20"/>
      <c r="F62" s="20"/>
      <c r="G62" s="20"/>
      <c r="H62" s="20"/>
    </row>
    <row r="63" spans="1:9">
      <c r="A63" s="8"/>
    </row>
    <row r="64" spans="1:9">
      <c r="A64" s="8"/>
    </row>
    <row r="65" spans="1:1">
      <c r="A65" s="8"/>
    </row>
    <row r="66" spans="1:1">
      <c r="A66" s="8"/>
    </row>
    <row r="67" spans="1:1">
      <c r="A67" s="8"/>
    </row>
    <row r="68" spans="1:1">
      <c r="A68" s="8"/>
    </row>
    <row r="69" spans="1:1">
      <c r="A69" s="8"/>
    </row>
    <row r="70" spans="1:1">
      <c r="A70" s="8"/>
    </row>
    <row r="71" spans="1:1">
      <c r="A71" s="8"/>
    </row>
    <row r="81" spans="2:7">
      <c r="B81" s="9" t="s">
        <v>99</v>
      </c>
    </row>
    <row r="82" spans="2:7">
      <c r="B82" s="9" t="s">
        <v>117</v>
      </c>
    </row>
    <row r="83" spans="2:7">
      <c r="B83" s="10" t="s">
        <v>118</v>
      </c>
    </row>
    <row r="84" spans="2:7">
      <c r="B84" s="10" t="s">
        <v>119</v>
      </c>
    </row>
    <row r="85" spans="2:7">
      <c r="B85" s="10" t="s">
        <v>120</v>
      </c>
    </row>
    <row r="87" spans="2:7">
      <c r="C87" s="45" t="s">
        <v>109</v>
      </c>
      <c r="D87" s="46"/>
      <c r="E87" s="46"/>
      <c r="F87" s="46"/>
      <c r="G87" s="47"/>
    </row>
    <row r="88" spans="2:7">
      <c r="C88" s="36" t="s">
        <v>95</v>
      </c>
      <c r="D88" s="51"/>
      <c r="E88" s="51"/>
      <c r="F88" s="51"/>
      <c r="G88" s="39">
        <v>1191</v>
      </c>
    </row>
    <row r="89" spans="2:7">
      <c r="C89" s="28" t="s">
        <v>96</v>
      </c>
      <c r="D89" s="29"/>
      <c r="E89" s="29"/>
      <c r="F89" s="29"/>
      <c r="G89" s="52">
        <v>121</v>
      </c>
    </row>
    <row r="90" spans="2:7">
      <c r="C90" s="28" t="s">
        <v>104</v>
      </c>
      <c r="D90" s="29"/>
      <c r="E90" s="29"/>
      <c r="F90" s="29"/>
      <c r="G90" s="53"/>
    </row>
    <row r="91" spans="2:7">
      <c r="B91" s="11"/>
      <c r="C91" s="54" t="s">
        <v>97</v>
      </c>
      <c r="D91" s="55"/>
      <c r="E91" s="55"/>
      <c r="F91" s="55"/>
      <c r="G91" s="38">
        <v>430</v>
      </c>
    </row>
    <row r="92" spans="2:7">
      <c r="C92" s="54" t="s">
        <v>98</v>
      </c>
      <c r="D92" s="55"/>
      <c r="E92" s="55"/>
      <c r="F92" s="55"/>
      <c r="G92" s="38">
        <v>633</v>
      </c>
    </row>
    <row r="93" spans="2:7">
      <c r="C93" s="48" t="s">
        <v>100</v>
      </c>
      <c r="D93" s="49"/>
      <c r="E93" s="49"/>
      <c r="F93" s="49"/>
      <c r="G93" s="50">
        <f>SUM(G88:G92)/12</f>
        <v>197.91666666666666</v>
      </c>
    </row>
    <row r="96" spans="2:7">
      <c r="B96" t="s">
        <v>123</v>
      </c>
    </row>
    <row r="97" spans="2:10">
      <c r="B97" t="s">
        <v>121</v>
      </c>
      <c r="D97">
        <v>208</v>
      </c>
      <c r="I97" s="12"/>
      <c r="J97" s="12"/>
    </row>
    <row r="99" spans="2:10">
      <c r="B99" t="s">
        <v>122</v>
      </c>
      <c r="D99">
        <v>139</v>
      </c>
    </row>
    <row r="101" spans="2:10">
      <c r="B101" t="s">
        <v>87</v>
      </c>
      <c r="D101" s="23">
        <v>347</v>
      </c>
      <c r="E101" s="19"/>
      <c r="F101" s="19"/>
      <c r="G101" s="19"/>
      <c r="H101" s="24"/>
    </row>
    <row r="103" spans="2:10">
      <c r="B103" t="s">
        <v>124</v>
      </c>
      <c r="I103" s="27"/>
    </row>
    <row r="105" spans="2:10">
      <c r="D105">
        <v>430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3:B13"/>
  <sheetViews>
    <sheetView workbookViewId="0">
      <selection activeCell="L34" sqref="L34"/>
    </sheetView>
  </sheetViews>
  <sheetFormatPr defaultRowHeight="15"/>
  <cols>
    <col min="1" max="1" width="20" customWidth="1"/>
    <col min="2" max="2" width="12.7109375" customWidth="1"/>
  </cols>
  <sheetData>
    <row r="3" spans="1:2">
      <c r="B3" t="s">
        <v>82</v>
      </c>
    </row>
    <row r="4" spans="1:2">
      <c r="B4" t="s">
        <v>84</v>
      </c>
    </row>
    <row r="5" spans="1:2">
      <c r="A5" t="s">
        <v>7</v>
      </c>
      <c r="B5" s="3">
        <f>'Dir. App. Disp.'!C3</f>
        <v>0.63421828908554567</v>
      </c>
    </row>
    <row r="6" spans="1:2">
      <c r="A6" t="s">
        <v>45</v>
      </c>
      <c r="B6" s="3">
        <f>'Dir. App. Disp.'!C4</f>
        <v>0.10422812192723697</v>
      </c>
    </row>
    <row r="7" spans="1:2">
      <c r="A7" t="s">
        <v>90</v>
      </c>
      <c r="B7" s="3">
        <f>'Dir. App. Disp.'!C5</f>
        <v>0.17010816125860373</v>
      </c>
    </row>
    <row r="8" spans="1:2">
      <c r="A8" t="s">
        <v>71</v>
      </c>
      <c r="B8" s="3">
        <f>'Dir. App. Disp.'!C6</f>
        <v>1.4749262536873156E-2</v>
      </c>
    </row>
    <row r="9" spans="1:2">
      <c r="A9" t="s">
        <v>59</v>
      </c>
      <c r="B9" s="3">
        <f>'Dir. App. Disp.'!C7</f>
        <v>2.2615535889872172E-2</v>
      </c>
    </row>
    <row r="10" spans="1:2">
      <c r="A10" t="s">
        <v>92</v>
      </c>
      <c r="B10" s="3">
        <f>'Dir. App. Disp.'!C8</f>
        <v>2.359882005899705E-2</v>
      </c>
    </row>
    <row r="11" spans="1:2">
      <c r="A11" t="s">
        <v>48</v>
      </c>
      <c r="B11" s="3">
        <f>'Dir. App. Disp.'!C9</f>
        <v>2.9498525073746312E-2</v>
      </c>
    </row>
    <row r="12" spans="1:2">
      <c r="A12" t="s">
        <v>101</v>
      </c>
      <c r="B12" s="3">
        <f>'Dir. App. Disp.'!C10</f>
        <v>9.8328416912487715E-4</v>
      </c>
    </row>
    <row r="13" spans="1:2">
      <c r="A13" t="s">
        <v>94</v>
      </c>
      <c r="B13" s="3">
        <f>'Dir. App. Disp.'!C11</f>
        <v>0.99999999999999989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3:B13"/>
  <sheetViews>
    <sheetView topLeftCell="A3" workbookViewId="0">
      <selection activeCell="E28" sqref="E28"/>
    </sheetView>
  </sheetViews>
  <sheetFormatPr defaultRowHeight="15"/>
  <cols>
    <col min="2" max="2" width="15" customWidth="1"/>
  </cols>
  <sheetData>
    <row r="3" spans="1:2">
      <c r="B3" t="s">
        <v>102</v>
      </c>
    </row>
    <row r="5" spans="1:2">
      <c r="A5" t="s">
        <v>7</v>
      </c>
      <c r="B5" s="22">
        <f>'Dir. App. Disp.'!E3</f>
        <v>0.42914653784219003</v>
      </c>
    </row>
    <row r="6" spans="1:2">
      <c r="A6" t="s">
        <v>45</v>
      </c>
      <c r="B6" s="22">
        <f>'Dir. App. Disp.'!E4</f>
        <v>0.19484702093397746</v>
      </c>
    </row>
    <row r="7" spans="1:2">
      <c r="A7" t="s">
        <v>90</v>
      </c>
      <c r="B7" s="22">
        <f>'Dir. App. Disp.'!E5</f>
        <v>0.23268921095008052</v>
      </c>
    </row>
    <row r="8" spans="1:2">
      <c r="A8" t="s">
        <v>71</v>
      </c>
      <c r="B8" s="22">
        <f>'Dir. App. Disp.'!E6</f>
        <v>6.1996779388083734E-2</v>
      </c>
    </row>
    <row r="9" spans="1:2">
      <c r="A9" t="s">
        <v>59</v>
      </c>
      <c r="B9" s="22">
        <f>'Dir. App. Disp.'!E7</f>
        <v>4.1062801932367152E-2</v>
      </c>
    </row>
    <row r="10" spans="1:2">
      <c r="A10" t="s">
        <v>92</v>
      </c>
      <c r="B10" s="22">
        <f>'Dir. App. Disp.'!E8</f>
        <v>1.2077294685990338E-2</v>
      </c>
    </row>
    <row r="11" spans="1:2">
      <c r="A11" t="s">
        <v>48</v>
      </c>
      <c r="B11" s="22">
        <f>'Dir. App. Disp.'!E9</f>
        <v>2.4154589371980676E-2</v>
      </c>
    </row>
    <row r="12" spans="1:2">
      <c r="A12" t="s">
        <v>101</v>
      </c>
      <c r="B12" s="22">
        <f>'Dir. App. Disp.'!E10</f>
        <v>4.0257648953301124E-3</v>
      </c>
    </row>
    <row r="13" spans="1:2">
      <c r="A13" t="s">
        <v>94</v>
      </c>
      <c r="B13" s="13">
        <f>'Dir. App. Disp.'!E11</f>
        <v>1</v>
      </c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K52"/>
  <sheetViews>
    <sheetView topLeftCell="A30" workbookViewId="0">
      <selection activeCell="H43" sqref="H43"/>
    </sheetView>
  </sheetViews>
  <sheetFormatPr defaultRowHeight="15"/>
  <cols>
    <col min="1" max="1" width="12.7109375" customWidth="1"/>
    <col min="2" max="2" width="13.7109375" customWidth="1"/>
    <col min="3" max="3" width="14.140625" customWidth="1"/>
    <col min="4" max="4" width="11.85546875" customWidth="1"/>
    <col min="5" max="5" width="9.85546875" customWidth="1"/>
    <col min="6" max="6" width="14.28515625" customWidth="1"/>
    <col min="7" max="7" width="22.5703125" customWidth="1"/>
    <col min="8" max="8" width="22" customWidth="1"/>
    <col min="9" max="9" width="11" customWidth="1"/>
  </cols>
  <sheetData>
    <row r="1" spans="1:11" ht="15.75" thickBot="1">
      <c r="H1" s="57"/>
      <c r="I1" s="57" t="s">
        <v>83</v>
      </c>
      <c r="J1" s="57" t="s">
        <v>85</v>
      </c>
      <c r="K1" s="57" t="s">
        <v>87</v>
      </c>
    </row>
    <row r="2" spans="1:11" ht="15.75" thickBot="1">
      <c r="F2" s="22"/>
      <c r="G2" s="22"/>
      <c r="H2" s="57" t="s">
        <v>111</v>
      </c>
      <c r="I2" s="57">
        <v>112</v>
      </c>
      <c r="J2" s="57">
        <v>402</v>
      </c>
      <c r="K2" s="57">
        <v>514</v>
      </c>
    </row>
    <row r="3" spans="1:11" ht="15.75" thickBot="1">
      <c r="H3" s="57" t="s">
        <v>112</v>
      </c>
      <c r="I3" s="57">
        <v>73</v>
      </c>
      <c r="J3" s="57">
        <v>256</v>
      </c>
      <c r="K3" s="57">
        <v>329</v>
      </c>
    </row>
    <row r="4" spans="1:11">
      <c r="A4" s="59"/>
      <c r="B4" s="59"/>
      <c r="C4" s="59"/>
      <c r="D4" s="59"/>
    </row>
    <row r="5" spans="1:11">
      <c r="A5" s="59"/>
      <c r="B5" s="60"/>
      <c r="C5" s="60"/>
      <c r="D5" s="60"/>
    </row>
    <row r="6" spans="1:11">
      <c r="A6" s="60"/>
      <c r="B6" s="60"/>
      <c r="C6" s="60"/>
      <c r="D6" s="60"/>
    </row>
    <row r="23" spans="1:11" ht="15.75" thickBot="1"/>
    <row r="24" spans="1:11" ht="16.5" thickTop="1" thickBot="1">
      <c r="H24" s="56"/>
      <c r="I24" s="56" t="s">
        <v>111</v>
      </c>
      <c r="J24" s="56" t="s">
        <v>112</v>
      </c>
      <c r="K24" s="56" t="s">
        <v>87</v>
      </c>
    </row>
    <row r="25" spans="1:11" ht="16.5" thickTop="1" thickBot="1">
      <c r="H25" s="56" t="s">
        <v>83</v>
      </c>
      <c r="I25" s="56">
        <v>112</v>
      </c>
      <c r="J25" s="56">
        <v>73</v>
      </c>
      <c r="K25" s="56">
        <v>185</v>
      </c>
    </row>
    <row r="26" spans="1:11" ht="16.5" thickTop="1" thickBot="1">
      <c r="H26" s="56" t="s">
        <v>85</v>
      </c>
      <c r="I26" s="56">
        <v>402</v>
      </c>
      <c r="J26" s="56">
        <v>256</v>
      </c>
      <c r="K26" s="56">
        <v>658</v>
      </c>
    </row>
    <row r="27" spans="1:11" ht="15.75" thickTop="1"/>
    <row r="28" spans="1:11">
      <c r="A28" s="61"/>
    </row>
    <row r="29" spans="1:11">
      <c r="A29" s="61"/>
    </row>
    <row r="48" ht="15.75" thickBot="1"/>
    <row r="49" spans="4:6" ht="15.75" thickBot="1">
      <c r="D49" s="66" t="s">
        <v>116</v>
      </c>
      <c r="E49" s="66"/>
      <c r="F49" s="67"/>
    </row>
    <row r="50" spans="4:6" ht="15.75" thickBot="1">
      <c r="D50" s="58" t="s">
        <v>113</v>
      </c>
      <c r="E50" s="63"/>
      <c r="F50" s="62">
        <v>0.26500000000000001</v>
      </c>
    </row>
    <row r="51" spans="4:6" ht="15.75" thickBot="1">
      <c r="D51" s="58" t="s">
        <v>114</v>
      </c>
      <c r="E51" s="64"/>
      <c r="F51" s="62">
        <v>0.374</v>
      </c>
    </row>
    <row r="52" spans="4:6" ht="15.75" thickBot="1">
      <c r="D52" s="65" t="s">
        <v>115</v>
      </c>
      <c r="E52" s="63"/>
      <c r="F52" s="62">
        <v>0.307</v>
      </c>
    </row>
  </sheetData>
  <pageMargins left="0.7" right="0.7" top="0.75" bottom="0.75" header="0.3" footer="0.3"/>
  <pageSetup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</vt:lpstr>
      <vt:lpstr>Disp Numbers DA</vt:lpstr>
      <vt:lpstr>Dir. App. Disp.</vt:lpstr>
      <vt:lpstr>Crim. Disp.</vt:lpstr>
      <vt:lpstr>Civ. Disp.</vt:lpstr>
      <vt:lpstr>Applications Disposed 2010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 Services</dc:creator>
  <cp:lastModifiedBy>IT Services</cp:lastModifiedBy>
  <cp:lastPrinted>2011-07-28T12:24:16Z</cp:lastPrinted>
  <dcterms:created xsi:type="dcterms:W3CDTF">2010-05-07T18:16:58Z</dcterms:created>
  <dcterms:modified xsi:type="dcterms:W3CDTF">2011-08-18T16:48:25Z</dcterms:modified>
</cp:coreProperties>
</file>